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70" tabRatio="604" activeTab="1"/>
  </bookViews>
  <sheets>
    <sheet name="Foglio1" sheetId="1" r:id="rId1"/>
    <sheet name="Complessivo" sheetId="2" r:id="rId2"/>
  </sheets>
  <definedNames>
    <definedName name="_xlnm._FilterDatabase" localSheetId="1" hidden="1">'Complessivo'!$A$9:$U$95</definedName>
    <definedName name="_xlnm.Print_Area" localSheetId="1">'Complessivo'!$A$1:$T$96</definedName>
    <definedName name="_xlnm.Print_Titles" localSheetId="1">'Complessivo'!$1:$6</definedName>
  </definedNames>
  <calcPr fullCalcOnLoad="1"/>
</workbook>
</file>

<file path=xl/comments2.xml><?xml version="1.0" encoding="utf-8"?>
<comments xmlns="http://schemas.openxmlformats.org/spreadsheetml/2006/main">
  <authors>
    <author>.</author>
  </authors>
  <commentList>
    <comment ref="S3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Mancano i timesheet. Ok 14/04/08</t>
        </r>
      </text>
    </comment>
    <comment ref="S3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Mancano i timesheet. Ok 14/04/08</t>
        </r>
      </text>
    </comment>
    <comment ref="S32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Mancano i timesheet. Ok 14/04/08</t>
        </r>
      </text>
    </comment>
  </commentList>
</comments>
</file>

<file path=xl/sharedStrings.xml><?xml version="1.0" encoding="utf-8"?>
<sst xmlns="http://schemas.openxmlformats.org/spreadsheetml/2006/main" count="368" uniqueCount="110">
  <si>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</si>
  <si>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</si>
  <si>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</si>
  <si>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</si>
  <si>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</si>
  <si>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</si>
  <si>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</si>
  <si>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</si>
  <si>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</si>
  <si>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</si>
  <si>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</si>
  <si>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</si>
  <si>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</si>
  <si>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</si>
  <si>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</si>
  <si>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</si>
  <si>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</si>
  <si>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</si>
  <si>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</si>
  <si>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</si>
  <si>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</si>
  <si>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</si>
  <si>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</si>
  <si>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NOLO LEASING AMM</t>
  </si>
  <si>
    <t>Partner</t>
  </si>
  <si>
    <t>Ant.</t>
  </si>
  <si>
    <t>Erogare</t>
  </si>
  <si>
    <t>Note</t>
  </si>
  <si>
    <t>SAL 1</t>
  </si>
  <si>
    <t>TOT GEN</t>
  </si>
  <si>
    <t>TOT SAL 1</t>
  </si>
  <si>
    <t>TOT SAL 2</t>
  </si>
  <si>
    <t>Avvio PR</t>
  </si>
  <si>
    <t>TOT PROGETTO=</t>
  </si>
  <si>
    <t>CONTRIBUTO=</t>
  </si>
  <si>
    <t>CONTRIBUTO IVA=</t>
  </si>
  <si>
    <t>TOT CONTRIBUTO=</t>
  </si>
  <si>
    <t>IVA=</t>
  </si>
  <si>
    <t>Res IVA=</t>
  </si>
  <si>
    <t>Iva ammessa</t>
  </si>
  <si>
    <t>Contributo iva</t>
  </si>
  <si>
    <t>TOT CONTR</t>
  </si>
  <si>
    <t>ToT costi ammessi</t>
  </si>
  <si>
    <t xml:space="preserve"> </t>
  </si>
  <si>
    <t>Spesa ammessa</t>
  </si>
  <si>
    <t>TOT ammes</t>
  </si>
  <si>
    <t>Contrib. Costi</t>
  </si>
  <si>
    <t>Contrib. Iva</t>
  </si>
  <si>
    <t>TOT SAL 3</t>
  </si>
  <si>
    <t>ATS</t>
  </si>
  <si>
    <t>inizio</t>
  </si>
  <si>
    <t>fine</t>
  </si>
  <si>
    <t>CONTRIBUTO</t>
  </si>
  <si>
    <t>PREVISTO</t>
  </si>
  <si>
    <t>RESIDUO</t>
  </si>
  <si>
    <t>AMMESSO</t>
  </si>
  <si>
    <t>IVA Ammessa</t>
  </si>
  <si>
    <t>Totale ammesso</t>
  </si>
  <si>
    <t>IVA Contributo</t>
  </si>
  <si>
    <t>Totale Contributo</t>
  </si>
  <si>
    <t>Anticip. corrisposta</t>
  </si>
  <si>
    <t>Liquidazione s.a.l.</t>
  </si>
  <si>
    <t>Totale</t>
  </si>
  <si>
    <t>IVA ESPOSTA</t>
  </si>
  <si>
    <t>Ritenuta d'acconto 4%</t>
  </si>
  <si>
    <t>ANTIMAFIA</t>
  </si>
  <si>
    <t>STATO DELLA DOCUMENTAZIONE TECNICA</t>
  </si>
  <si>
    <t>Relazione S.A.L. Quadrimestrale</t>
  </si>
  <si>
    <t>Rapporti Tecnici</t>
  </si>
  <si>
    <t>NOTE</t>
  </si>
  <si>
    <t>DATE</t>
  </si>
  <si>
    <t>ISTRUTTORI</t>
  </si>
  <si>
    <t>FIRME</t>
  </si>
  <si>
    <t>Anticipo</t>
  </si>
  <si>
    <t>TOT SAL 4</t>
  </si>
  <si>
    <t>Michele Divella</t>
  </si>
  <si>
    <t>Confimprese di Foggia 46</t>
  </si>
  <si>
    <t>BUSINESS WEB ASSISTANT</t>
  </si>
  <si>
    <t>progetto di 15 mesi</t>
  </si>
  <si>
    <t>SAL 1 - 01/09/06 - 30/11/07</t>
  </si>
  <si>
    <t>Confimprese di Foggia</t>
  </si>
  <si>
    <t>Format Onlus</t>
  </si>
  <si>
    <t>N.ro 3 Dipendenti</t>
  </si>
  <si>
    <t>Attività 1 fase 1</t>
  </si>
  <si>
    <t>Maiellaro</t>
  </si>
  <si>
    <t>assegno circolare</t>
  </si>
  <si>
    <t>Attività 1 fase 2</t>
  </si>
  <si>
    <t>Carnevale</t>
  </si>
  <si>
    <t>banifico</t>
  </si>
  <si>
    <t>attività 3 fasi 1,2,3</t>
  </si>
  <si>
    <t>Format S.r.l.</t>
  </si>
  <si>
    <t>attività 3 fasi 1,2,4</t>
  </si>
  <si>
    <t>17 e 21/09/2007</t>
  </si>
  <si>
    <t>Software e hardware</t>
  </si>
  <si>
    <t>Fontanella</t>
  </si>
  <si>
    <t>nolo attrezzature</t>
  </si>
  <si>
    <t>Meridiana</t>
  </si>
  <si>
    <t>4 pagamenti</t>
  </si>
  <si>
    <t>4 Assegni + 1 bonifico</t>
  </si>
  <si>
    <t>servizi postali</t>
  </si>
  <si>
    <t>Mail Service</t>
  </si>
  <si>
    <t>1) Manca la fotocopia del documento di riconoscimento da allegare alla DSAN
2) Le tabelle di rendicontazione vanno compilate per ogni singolo partner e firmate dal relativo rappresentante legale che anche se è la stessa persona userà timbri diversi.</t>
  </si>
  <si>
    <t>Mancano i timesheet</t>
  </si>
  <si>
    <t>windows xp pro oem</t>
  </si>
  <si>
    <t>Chiarire cosa si noleggia</t>
  </si>
  <si>
    <t>anticipazione</t>
  </si>
  <si>
    <t>CONFIMPRESE FOGGIA 46 - RIEPILOGO SPESE</t>
  </si>
  <si>
    <t>68</t>
  </si>
  <si>
    <t>contanti</t>
  </si>
  <si>
    <t>Contanti non ammesso - Contratto non ammissibile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</si>
</sst>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dd/mm/yy"/>
    <numFmt numFmtId="175" formatCode="&quot;€&quot;\ #,##0.00;[Red]&quot;€&quot;\ #,##0.00"/>
    <numFmt numFmtId="176" formatCode="#,##0.0000"/>
    <numFmt numFmtId="177" formatCode="[$-410]dddd\ d\ mmmm\ yyyy"/>
    <numFmt numFmtId="178" formatCode="#,##0.00;[Red]#,##0.00"/>
    <numFmt numFmtId="179" formatCode="#,##0.000"/>
    <numFmt numFmtId="180" formatCode="&quot;€&quot;\ #,##0.00"/>
    <numFmt numFmtId="181" formatCode="[$€-410]\ #,##0.00;[Red]\-[$€-410]\ #,##0.00"/>
    <numFmt numFmtId="182" formatCode="_-* #,##0.00\ &quot;€&quot;_-;\-* #,##0.00\ &quot;€&quot;_-;_-* &quot;-&quot;??\ &quot;€&quot;_-;_-@_-"/>
    <numFmt numFmtId="183" formatCode="[$€-2]\ #,##0.00"/>
    <numFmt numFmtId="184" formatCode="#,##0.00_ ;[Red]\-#,##0.00\ "/>
  </numFmts>
  <fonts count="38">
    <font>
      <sz val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44" fontId="0" fillId="0" borderId="0" applyFont="0" applyFill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14" fontId="3" fillId="0" borderId="11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4" fontId="1" fillId="24" borderId="13" xfId="0" applyNumberFormat="1" applyFont="1" applyFill="1" applyBorder="1" applyAlignment="1">
      <alignment horizontal="center"/>
    </xf>
    <xf numFmtId="4" fontId="1" fillId="24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" fontId="9" fillId="0" borderId="15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/>
    </xf>
    <xf numFmtId="0" fontId="1" fillId="24" borderId="16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4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15" xfId="0" applyNumberFormat="1" applyFont="1" applyBorder="1" applyAlignment="1" applyProtection="1">
      <alignment horizontal="right"/>
      <protection/>
    </xf>
    <xf numFmtId="4" fontId="5" fillId="0" borderId="17" xfId="0" applyNumberFormat="1" applyFont="1" applyBorder="1" applyAlignment="1" applyProtection="1">
      <alignment horizontal="right"/>
      <protection/>
    </xf>
    <xf numFmtId="4" fontId="7" fillId="0" borderId="18" xfId="0" applyNumberFormat="1" applyFont="1" applyBorder="1" applyAlignment="1" applyProtection="1">
      <alignment horizontal="right"/>
      <protection/>
    </xf>
    <xf numFmtId="4" fontId="7" fillId="0" borderId="19" xfId="0" applyNumberFormat="1" applyFont="1" applyBorder="1" applyAlignment="1" applyProtection="1">
      <alignment horizontal="right"/>
      <protection/>
    </xf>
    <xf numFmtId="4" fontId="7" fillId="0" borderId="20" xfId="0" applyNumberFormat="1" applyFont="1" applyBorder="1" applyAlignment="1" applyProtection="1">
      <alignment horizontal="right"/>
      <protection/>
    </xf>
    <xf numFmtId="4" fontId="4" fillId="0" borderId="15" xfId="0" applyNumberFormat="1" applyFont="1" applyBorder="1" applyAlignment="1" applyProtection="1">
      <alignment horizontal="right"/>
      <protection/>
    </xf>
    <xf numFmtId="4" fontId="4" fillId="0" borderId="17" xfId="0" applyNumberFormat="1" applyFont="1" applyBorder="1" applyAlignment="1" applyProtection="1">
      <alignment horizontal="right"/>
      <protection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4" fontId="9" fillId="0" borderId="11" xfId="0" applyNumberFormat="1" applyFont="1" applyBorder="1" applyAlignment="1">
      <alignment/>
    </xf>
    <xf numFmtId="0" fontId="1" fillId="24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5" fillId="0" borderId="21" xfId="0" applyNumberFormat="1" applyFont="1" applyBorder="1" applyAlignment="1" applyProtection="1">
      <alignment horizontal="right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left"/>
    </xf>
    <xf numFmtId="4" fontId="4" fillId="0" borderId="23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1" fillId="0" borderId="15" xfId="0" applyNumberFormat="1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11" xfId="0" applyFont="1" applyBorder="1" applyAlignment="1">
      <alignment wrapText="1"/>
    </xf>
    <xf numFmtId="4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4" fillId="0" borderId="11" xfId="0" applyNumberFormat="1" applyFont="1" applyFill="1" applyBorder="1" applyAlignment="1">
      <alignment wrapText="1"/>
    </xf>
    <xf numFmtId="4" fontId="5" fillId="0" borderId="14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1" fillId="24" borderId="13" xfId="0" applyFont="1" applyFill="1" applyBorder="1" applyAlignment="1">
      <alignment horizontal="left"/>
    </xf>
    <xf numFmtId="9" fontId="9" fillId="0" borderId="0" xfId="0" applyNumberFormat="1" applyFont="1" applyBorder="1" applyAlignment="1">
      <alignment/>
    </xf>
    <xf numFmtId="4" fontId="1" fillId="24" borderId="13" xfId="0" applyNumberFormat="1" applyFont="1" applyFill="1" applyBorder="1" applyAlignment="1">
      <alignment horizontal="center" wrapText="1"/>
    </xf>
    <xf numFmtId="4" fontId="1" fillId="24" borderId="14" xfId="0" applyNumberFormat="1" applyFont="1" applyFill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wrapText="1"/>
    </xf>
    <xf numFmtId="4" fontId="6" fillId="0" borderId="14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" fontId="1" fillId="24" borderId="23" xfId="0" applyNumberFormat="1" applyFont="1" applyFill="1" applyBorder="1" applyAlignment="1">
      <alignment horizontal="center" wrapText="1"/>
    </xf>
    <xf numFmtId="4" fontId="1" fillId="24" borderId="24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24" borderId="11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 horizontal="left" wrapText="1"/>
    </xf>
    <xf numFmtId="4" fontId="9" fillId="0" borderId="0" xfId="0" applyNumberFormat="1" applyFont="1" applyBorder="1" applyAlignment="1">
      <alignment horizontal="left" wrapText="1"/>
    </xf>
    <xf numFmtId="4" fontId="4" fillId="0" borderId="0" xfId="0" applyNumberFormat="1" applyFont="1" applyBorder="1" applyAlignment="1" applyProtection="1">
      <alignment horizontal="right" wrapText="1"/>
      <protection/>
    </xf>
    <xf numFmtId="4" fontId="5" fillId="0" borderId="0" xfId="0" applyNumberFormat="1" applyFont="1" applyBorder="1" applyAlignment="1" applyProtection="1">
      <alignment horizontal="right" wrapText="1"/>
      <protection/>
    </xf>
    <xf numFmtId="4" fontId="7" fillId="0" borderId="19" xfId="0" applyNumberFormat="1" applyFont="1" applyBorder="1" applyAlignment="1" applyProtection="1">
      <alignment horizontal="right" wrapText="1"/>
      <protection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4" fontId="7" fillId="0" borderId="19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4" fontId="4" fillId="0" borderId="11" xfId="0" applyNumberFormat="1" applyFont="1" applyFill="1" applyBorder="1" applyAlignment="1" applyProtection="1">
      <alignment vertical="top" wrapText="1"/>
      <protection locked="0"/>
    </xf>
    <xf numFmtId="9" fontId="2" fillId="0" borderId="23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13" fillId="0" borderId="25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49" fontId="13" fillId="0" borderId="26" xfId="0" applyNumberFormat="1" applyFont="1" applyBorder="1" applyAlignment="1">
      <alignment horizontal="right"/>
    </xf>
    <xf numFmtId="14" fontId="13" fillId="0" borderId="26" xfId="0" applyNumberFormat="1" applyFont="1" applyBorder="1" applyAlignment="1">
      <alignment/>
    </xf>
    <xf numFmtId="14" fontId="13" fillId="0" borderId="26" xfId="0" applyNumberFormat="1" applyFont="1" applyBorder="1" applyAlignment="1">
      <alignment/>
    </xf>
    <xf numFmtId="14" fontId="13" fillId="0" borderId="26" xfId="0" applyNumberFormat="1" applyFont="1" applyBorder="1" applyAlignment="1">
      <alignment wrapText="1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/>
    </xf>
    <xf numFmtId="14" fontId="13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 horizontal="center" wrapText="1"/>
    </xf>
    <xf numFmtId="4" fontId="3" fillId="0" borderId="26" xfId="0" applyNumberFormat="1" applyFont="1" applyBorder="1" applyAlignment="1">
      <alignment horizontal="right" wrapText="1"/>
    </xf>
    <xf numFmtId="14" fontId="13" fillId="0" borderId="26" xfId="0" applyNumberFormat="1" applyFont="1" applyBorder="1" applyAlignment="1">
      <alignment horizontal="center" wrapText="1"/>
    </xf>
    <xf numFmtId="4" fontId="13" fillId="0" borderId="26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center" wrapText="1"/>
    </xf>
    <xf numFmtId="0" fontId="14" fillId="0" borderId="10" xfId="0" applyFont="1" applyBorder="1" applyAlignment="1">
      <alignment horizontal="right" wrapText="1"/>
    </xf>
    <xf numFmtId="0" fontId="13" fillId="0" borderId="26" xfId="0" applyFont="1" applyBorder="1" applyAlignment="1">
      <alignment/>
    </xf>
    <xf numFmtId="1" fontId="13" fillId="0" borderId="26" xfId="0" applyNumberFormat="1" applyFont="1" applyBorder="1" applyAlignment="1">
      <alignment horizontal="center"/>
    </xf>
    <xf numFmtId="14" fontId="13" fillId="0" borderId="26" xfId="0" applyNumberFormat="1" applyFont="1" applyBorder="1" applyAlignment="1">
      <alignment horizontal="center"/>
    </xf>
    <xf numFmtId="14" fontId="13" fillId="0" borderId="11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9" fillId="25" borderId="11" xfId="0" applyNumberFormat="1" applyFont="1" applyFill="1" applyBorder="1" applyAlignment="1">
      <alignment/>
    </xf>
    <xf numFmtId="0" fontId="1" fillId="25" borderId="13" xfId="0" applyFont="1" applyFill="1" applyBorder="1" applyAlignment="1">
      <alignment horizontal="left"/>
    </xf>
    <xf numFmtId="4" fontId="4" fillId="25" borderId="11" xfId="0" applyNumberFormat="1" applyFont="1" applyFill="1" applyBorder="1" applyAlignment="1" applyProtection="1">
      <alignment vertical="top" wrapText="1"/>
      <protection locked="0"/>
    </xf>
    <xf numFmtId="4" fontId="5" fillId="25" borderId="11" xfId="0" applyNumberFormat="1" applyFont="1" applyFill="1" applyBorder="1" applyAlignment="1">
      <alignment/>
    </xf>
    <xf numFmtId="4" fontId="7" fillId="25" borderId="11" xfId="0" applyNumberFormat="1" applyFont="1" applyFill="1" applyBorder="1" applyAlignment="1">
      <alignment/>
    </xf>
    <xf numFmtId="0" fontId="8" fillId="25" borderId="12" xfId="0" applyFont="1" applyFill="1" applyBorder="1" applyAlignment="1">
      <alignment horizontal="center" vertical="center" wrapText="1"/>
    </xf>
    <xf numFmtId="4" fontId="3" fillId="25" borderId="11" xfId="0" applyNumberFormat="1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1" fillId="25" borderId="13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 vertical="center" wrapText="1"/>
    </xf>
    <xf numFmtId="4" fontId="5" fillId="25" borderId="14" xfId="0" applyNumberFormat="1" applyFont="1" applyFill="1" applyBorder="1" applyAlignment="1">
      <alignment/>
    </xf>
    <xf numFmtId="4" fontId="3" fillId="25" borderId="11" xfId="0" applyNumberFormat="1" applyFont="1" applyFill="1" applyBorder="1" applyAlignment="1">
      <alignment/>
    </xf>
    <xf numFmtId="4" fontId="4" fillId="25" borderId="10" xfId="0" applyNumberFormat="1" applyFont="1" applyFill="1" applyBorder="1" applyAlignment="1" applyProtection="1">
      <alignment horizontal="right"/>
      <protection/>
    </xf>
    <xf numFmtId="4" fontId="5" fillId="25" borderId="13" xfId="0" applyNumberFormat="1" applyFont="1" applyFill="1" applyBorder="1" applyAlignment="1" applyProtection="1">
      <alignment horizontal="right"/>
      <protection/>
    </xf>
    <xf numFmtId="4" fontId="7" fillId="25" borderId="13" xfId="0" applyNumberFormat="1" applyFont="1" applyFill="1" applyBorder="1" applyAlignment="1" applyProtection="1">
      <alignment horizontal="right"/>
      <protection/>
    </xf>
    <xf numFmtId="4" fontId="4" fillId="25" borderId="11" xfId="0" applyNumberFormat="1" applyFont="1" applyFill="1" applyBorder="1" applyAlignment="1" applyProtection="1">
      <alignment horizontal="right"/>
      <protection/>
    </xf>
    <xf numFmtId="4" fontId="5" fillId="25" borderId="11" xfId="0" applyNumberFormat="1" applyFont="1" applyFill="1" applyBorder="1" applyAlignment="1" applyProtection="1">
      <alignment horizontal="right"/>
      <protection/>
    </xf>
    <xf numFmtId="4" fontId="7" fillId="25" borderId="11" xfId="0" applyNumberFormat="1" applyFont="1" applyFill="1" applyBorder="1" applyAlignment="1" applyProtection="1">
      <alignment horizontal="right"/>
      <protection/>
    </xf>
    <xf numFmtId="4" fontId="3" fillId="25" borderId="26" xfId="46" applyNumberFormat="1" applyFont="1" applyFill="1" applyBorder="1" applyAlignment="1">
      <alignment horizontal="right"/>
    </xf>
    <xf numFmtId="4" fontId="4" fillId="25" borderId="19" xfId="0" applyNumberFormat="1" applyFont="1" applyFill="1" applyBorder="1" applyAlignment="1" applyProtection="1">
      <alignment horizontal="right"/>
      <protection/>
    </xf>
    <xf numFmtId="4" fontId="13" fillId="25" borderId="25" xfId="0" applyNumberFormat="1" applyFont="1" applyFill="1" applyBorder="1" applyAlignment="1">
      <alignment/>
    </xf>
    <xf numFmtId="4" fontId="9" fillId="25" borderId="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 horizontal="center" vertical="center" wrapText="1"/>
    </xf>
    <xf numFmtId="4" fontId="8" fillId="25" borderId="11" xfId="0" applyNumberFormat="1" applyFont="1" applyFill="1" applyBorder="1" applyAlignment="1">
      <alignment horizontal="center" vertical="center" wrapText="1"/>
    </xf>
    <xf numFmtId="4" fontId="3" fillId="25" borderId="0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4" fontId="3" fillId="0" borderId="11" xfId="47" applyNumberFormat="1" applyFont="1" applyBorder="1" applyAlignment="1">
      <alignment horizontal="right"/>
    </xf>
    <xf numFmtId="4" fontId="3" fillId="25" borderId="11" xfId="47" applyNumberFormat="1" applyFont="1" applyFill="1" applyBorder="1" applyAlignment="1">
      <alignment horizontal="right"/>
    </xf>
    <xf numFmtId="4" fontId="3" fillId="25" borderId="14" xfId="0" applyNumberFormat="1" applyFont="1" applyFill="1" applyBorder="1" applyAlignment="1">
      <alignment/>
    </xf>
    <xf numFmtId="4" fontId="3" fillId="25" borderId="13" xfId="0" applyNumberFormat="1" applyFont="1" applyFill="1" applyBorder="1" applyAlignment="1">
      <alignment/>
    </xf>
    <xf numFmtId="4" fontId="8" fillId="25" borderId="12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4" fontId="18" fillId="0" borderId="27" xfId="0" applyNumberFormat="1" applyFont="1" applyBorder="1" applyAlignment="1">
      <alignment/>
    </xf>
    <xf numFmtId="0" fontId="18" fillId="0" borderId="23" xfId="0" applyFont="1" applyBorder="1" applyAlignment="1">
      <alignment/>
    </xf>
    <xf numFmtId="4" fontId="18" fillId="0" borderId="23" xfId="0" applyNumberFormat="1" applyFont="1" applyBorder="1" applyAlignment="1">
      <alignment/>
    </xf>
    <xf numFmtId="0" fontId="18" fillId="0" borderId="24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10" fontId="16" fillId="0" borderId="17" xfId="0" applyNumberFormat="1" applyFont="1" applyBorder="1" applyAlignment="1">
      <alignment/>
    </xf>
    <xf numFmtId="0" fontId="16" fillId="0" borderId="0" xfId="0" applyFont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4" fontId="16" fillId="0" borderId="19" xfId="0" applyNumberFormat="1" applyFont="1" applyBorder="1" applyAlignment="1">
      <alignment/>
    </xf>
    <xf numFmtId="10" fontId="16" fillId="0" borderId="20" xfId="0" applyNumberFormat="1" applyFont="1" applyBorder="1" applyAlignment="1">
      <alignment/>
    </xf>
    <xf numFmtId="9" fontId="18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27" xfId="0" applyFont="1" applyBorder="1" applyAlignment="1">
      <alignment/>
    </xf>
    <xf numFmtId="4" fontId="16" fillId="0" borderId="23" xfId="0" applyNumberFormat="1" applyFont="1" applyBorder="1" applyAlignment="1">
      <alignment/>
    </xf>
    <xf numFmtId="4" fontId="16" fillId="0" borderId="24" xfId="0" applyNumberFormat="1" applyFont="1" applyBorder="1" applyAlignment="1">
      <alignment/>
    </xf>
    <xf numFmtId="4" fontId="16" fillId="0" borderId="17" xfId="0" applyNumberFormat="1" applyFont="1" applyBorder="1" applyAlignment="1">
      <alignment/>
    </xf>
    <xf numFmtId="4" fontId="16" fillId="0" borderId="20" xfId="0" applyNumberFormat="1" applyFont="1" applyBorder="1" applyAlignment="1">
      <alignment/>
    </xf>
    <xf numFmtId="4" fontId="16" fillId="0" borderId="0" xfId="0" applyNumberFormat="1" applyFont="1" applyAlignment="1">
      <alignment/>
    </xf>
    <xf numFmtId="0" fontId="19" fillId="0" borderId="11" xfId="0" applyFont="1" applyBorder="1" applyAlignment="1">
      <alignment horizontal="center" vertical="center" wrapText="1"/>
    </xf>
    <xf numFmtId="4" fontId="18" fillId="0" borderId="0" xfId="0" applyNumberFormat="1" applyFont="1" applyAlignment="1">
      <alignment/>
    </xf>
    <xf numFmtId="10" fontId="18" fillId="0" borderId="0" xfId="0" applyNumberFormat="1" applyFont="1" applyAlignment="1">
      <alignment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5" fillId="0" borderId="1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4" fontId="6" fillId="0" borderId="0" xfId="0" applyNumberFormat="1" applyFont="1" applyBorder="1" applyAlignment="1">
      <alignment wrapText="1"/>
    </xf>
    <xf numFmtId="0" fontId="15" fillId="25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4" fontId="4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25" borderId="11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3" fillId="0" borderId="16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14" fontId="18" fillId="0" borderId="11" xfId="0" applyNumberFormat="1" applyFont="1" applyBorder="1" applyAlignment="1">
      <alignment horizontal="center"/>
    </xf>
    <xf numFmtId="0" fontId="18" fillId="0" borderId="13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4" fontId="4" fillId="0" borderId="27" xfId="0" applyNumberFormat="1" applyFont="1" applyBorder="1" applyAlignment="1" applyProtection="1">
      <alignment horizontal="right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7" fillId="0" borderId="18" xfId="0" applyNumberFormat="1" applyFont="1" applyBorder="1" applyAlignment="1" applyProtection="1">
      <alignment horizontal="right"/>
      <protection/>
    </xf>
    <xf numFmtId="4" fontId="7" fillId="0" borderId="19" xfId="0" applyNumberFormat="1" applyFont="1" applyBorder="1" applyAlignment="1" applyProtection="1">
      <alignment horizontal="right"/>
      <protection/>
    </xf>
    <xf numFmtId="4" fontId="7" fillId="0" borderId="20" xfId="0" applyNumberFormat="1" applyFont="1" applyBorder="1" applyAlignment="1" applyProtection="1">
      <alignment horizontal="right"/>
      <protection/>
    </xf>
    <xf numFmtId="0" fontId="3" fillId="0" borderId="11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4" fontId="4" fillId="2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4" fontId="4" fillId="0" borderId="15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4" fontId="4" fillId="0" borderId="17" xfId="0" applyNumberFormat="1" applyFont="1" applyBorder="1" applyAlignment="1" applyProtection="1">
      <alignment horizontal="right"/>
      <protection/>
    </xf>
    <xf numFmtId="0" fontId="2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3"/>
  <sheetViews>
    <sheetView zoomScalePageLayoutView="0" workbookViewId="0" topLeftCell="A10">
      <selection activeCell="D29" sqref="D29"/>
    </sheetView>
  </sheetViews>
  <sheetFormatPr defaultColWidth="9.140625" defaultRowHeight="12.75"/>
  <cols>
    <col min="1" max="1" width="9.140625" style="154" customWidth="1"/>
    <col min="2" max="2" width="9.7109375" style="154" customWidth="1"/>
    <col min="3" max="3" width="9.421875" style="154" customWidth="1"/>
    <col min="4" max="4" width="11.140625" style="154" customWidth="1"/>
    <col min="5" max="5" width="10.8515625" style="154" customWidth="1"/>
    <col min="6" max="6" width="10.57421875" style="154" customWidth="1"/>
    <col min="7" max="7" width="10.8515625" style="154" customWidth="1"/>
    <col min="8" max="8" width="8.421875" style="154" customWidth="1"/>
    <col min="9" max="9" width="11.28125" style="154" customWidth="1"/>
    <col min="10" max="10" width="10.140625" style="154" customWidth="1"/>
    <col min="11" max="11" width="10.00390625" style="154" customWidth="1"/>
    <col min="12" max="16384" width="9.140625" style="154" customWidth="1"/>
  </cols>
  <sheetData>
    <row r="2" spans="1:11" ht="12.75">
      <c r="A2" s="208" t="s">
        <v>76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6" spans="1:10" ht="12.75">
      <c r="A6" s="155" t="s">
        <v>0</v>
      </c>
      <c r="B6" s="156"/>
      <c r="C6" s="157" t="s">
        <v>77</v>
      </c>
      <c r="D6" s="157"/>
      <c r="E6" s="158"/>
      <c r="I6" s="154" t="s">
        <v>50</v>
      </c>
      <c r="J6" s="159">
        <v>38961</v>
      </c>
    </row>
    <row r="7" spans="1:10" ht="12.75">
      <c r="A7" s="160" t="s">
        <v>33</v>
      </c>
      <c r="B7" s="161"/>
      <c r="C7" s="161"/>
      <c r="D7" s="162">
        <f>+Complessivo!G3</f>
        <v>538800</v>
      </c>
      <c r="E7" s="163">
        <f>+Complessivo!H3</f>
        <v>0.20645603192279138</v>
      </c>
      <c r="I7" s="154" t="s">
        <v>51</v>
      </c>
      <c r="J7" s="159">
        <v>39417</v>
      </c>
    </row>
    <row r="8" spans="1:9" ht="12.75">
      <c r="A8" s="160" t="s">
        <v>34</v>
      </c>
      <c r="B8" s="161"/>
      <c r="C8" s="161"/>
      <c r="D8" s="162">
        <f>+Complessivo!G4</f>
        <v>350220</v>
      </c>
      <c r="E8" s="163">
        <f>+Complessivo!H4</f>
        <v>0.2025584818114328</v>
      </c>
      <c r="I8" s="164" t="s">
        <v>78</v>
      </c>
    </row>
    <row r="9" spans="1:5" ht="12.75">
      <c r="A9" s="160" t="s">
        <v>35</v>
      </c>
      <c r="B9" s="161"/>
      <c r="C9" s="161"/>
      <c r="D9" s="162">
        <f>+Complessivo!G5</f>
        <v>57956.6</v>
      </c>
      <c r="E9" s="163">
        <f>+Complessivo!H5</f>
        <v>0.02355210623121439</v>
      </c>
    </row>
    <row r="10" spans="1:10" ht="12.75">
      <c r="A10" s="165" t="s">
        <v>36</v>
      </c>
      <c r="B10" s="166"/>
      <c r="C10" s="166"/>
      <c r="D10" s="167">
        <f>+Complessivo!G6</f>
        <v>408176.6</v>
      </c>
      <c r="E10" s="168">
        <f>+Complessivo!H6</f>
        <v>0.1771415399608895</v>
      </c>
      <c r="I10" s="164" t="s">
        <v>52</v>
      </c>
      <c r="J10" s="169">
        <v>0.65</v>
      </c>
    </row>
    <row r="12" spans="4:6" ht="12.75">
      <c r="D12" s="170" t="s">
        <v>53</v>
      </c>
      <c r="E12" s="170" t="s">
        <v>54</v>
      </c>
      <c r="F12" s="170" t="s">
        <v>55</v>
      </c>
    </row>
    <row r="13" spans="1:6" ht="12.75">
      <c r="A13" s="171" t="s">
        <v>6</v>
      </c>
      <c r="B13" s="156"/>
      <c r="C13" s="156"/>
      <c r="D13" s="172">
        <f>+Complessivo!M11</f>
        <v>92980</v>
      </c>
      <c r="E13" s="173">
        <f>+Complessivo!M16</f>
        <v>35209.5</v>
      </c>
      <c r="F13" s="162">
        <f>+D13-E13</f>
        <v>57770.5</v>
      </c>
    </row>
    <row r="14" spans="1:6" ht="12.75">
      <c r="A14" s="160" t="s">
        <v>7</v>
      </c>
      <c r="B14" s="161"/>
      <c r="C14" s="161"/>
      <c r="D14" s="162">
        <f>+Complessivo!M23</f>
        <v>324360</v>
      </c>
      <c r="E14" s="174">
        <f>+Complessivo!M28</f>
        <v>289020</v>
      </c>
      <c r="F14" s="162">
        <f aca="true" t="shared" si="0" ref="F14:F19">+D14-E14</f>
        <v>35340</v>
      </c>
    </row>
    <row r="15" spans="1:6" ht="12.75">
      <c r="A15" s="160" t="s">
        <v>1</v>
      </c>
      <c r="B15" s="161"/>
      <c r="C15" s="161"/>
      <c r="D15" s="162">
        <f>+Complessivo!M39</f>
        <v>43000</v>
      </c>
      <c r="E15" s="174">
        <f>+Complessivo!M44</f>
        <v>41350</v>
      </c>
      <c r="F15" s="162">
        <f t="shared" si="0"/>
        <v>1650</v>
      </c>
    </row>
    <row r="16" spans="1:6" ht="12.75">
      <c r="A16" s="160" t="s">
        <v>8</v>
      </c>
      <c r="B16" s="161"/>
      <c r="C16" s="161"/>
      <c r="D16" s="162">
        <f>+Complessivo!M50</f>
        <v>8000</v>
      </c>
      <c r="E16" s="174">
        <f>+Complessivo!M55</f>
        <v>4853.66</v>
      </c>
      <c r="F16" s="162">
        <f t="shared" si="0"/>
        <v>3146.34</v>
      </c>
    </row>
    <row r="17" spans="1:6" ht="12.75">
      <c r="A17" s="160" t="s">
        <v>23</v>
      </c>
      <c r="B17" s="161"/>
      <c r="C17" s="161"/>
      <c r="D17" s="162">
        <f>+Complessivo!M63</f>
        <v>24100</v>
      </c>
      <c r="E17" s="174">
        <f>+Complessivo!M70</f>
        <v>24100</v>
      </c>
      <c r="F17" s="162">
        <f t="shared" si="0"/>
        <v>0</v>
      </c>
    </row>
    <row r="18" spans="1:6" ht="12.75">
      <c r="A18" s="160" t="s">
        <v>9</v>
      </c>
      <c r="B18" s="161"/>
      <c r="C18" s="161"/>
      <c r="D18" s="162">
        <f>+Complessivo!M76</f>
        <v>19800</v>
      </c>
      <c r="E18" s="174">
        <f>+Complessivo!M81</f>
        <v>10235</v>
      </c>
      <c r="F18" s="162">
        <f t="shared" si="0"/>
        <v>9565</v>
      </c>
    </row>
    <row r="19" spans="1:6" ht="12.75">
      <c r="A19" s="165" t="s">
        <v>10</v>
      </c>
      <c r="B19" s="166"/>
      <c r="C19" s="166"/>
      <c r="D19" s="167">
        <f>+Complessivo!M88</f>
        <v>26560</v>
      </c>
      <c r="E19" s="175">
        <f>+Complessivo!M93</f>
        <v>24893.33</v>
      </c>
      <c r="F19" s="162">
        <f t="shared" si="0"/>
        <v>1666.6699999999983</v>
      </c>
    </row>
    <row r="20" spans="4:6" ht="12.75">
      <c r="D20" s="176">
        <f>SUM(D13:D19)</f>
        <v>538800</v>
      </c>
      <c r="E20" s="176">
        <f>SUM(E13:E19)</f>
        <v>429661.49</v>
      </c>
      <c r="F20" s="176">
        <f>SUM(F13:F19)</f>
        <v>109138.51</v>
      </c>
    </row>
    <row r="22" spans="4:11" ht="21">
      <c r="D22" s="177" t="s">
        <v>21</v>
      </c>
      <c r="E22" s="177" t="s">
        <v>56</v>
      </c>
      <c r="F22" s="193" t="s">
        <v>57</v>
      </c>
      <c r="G22" s="177" t="s">
        <v>22</v>
      </c>
      <c r="H22" s="177" t="s">
        <v>58</v>
      </c>
      <c r="I22" s="193" t="s">
        <v>59</v>
      </c>
      <c r="J22" s="177" t="s">
        <v>60</v>
      </c>
      <c r="K22" s="177" t="s">
        <v>61</v>
      </c>
    </row>
    <row r="23" spans="1:11" ht="12.75">
      <c r="A23" s="154" t="s">
        <v>62</v>
      </c>
      <c r="D23" s="176">
        <f>+Complessivo!M3</f>
        <v>109138.51</v>
      </c>
      <c r="E23" s="176">
        <f>+Complessivo!N3</f>
        <v>2100</v>
      </c>
      <c r="F23" s="176">
        <f>+Complessivo!O3</f>
        <v>111238.51</v>
      </c>
      <c r="G23" s="176">
        <f>+Complessivo!P3</f>
        <v>70940.0315</v>
      </c>
      <c r="H23" s="176">
        <f>+Complessivo!Q3</f>
        <v>1365</v>
      </c>
      <c r="I23" s="176">
        <f>+Complessivo!R3</f>
        <v>72305.0315</v>
      </c>
      <c r="J23" s="176">
        <f>+Complessivo!S3</f>
        <v>27114.3868125</v>
      </c>
      <c r="K23" s="176">
        <f>+Complessivo!T3</f>
        <v>45190.6446875</v>
      </c>
    </row>
    <row r="24" spans="1:12" ht="12.75">
      <c r="A24" s="178" t="s">
        <v>79</v>
      </c>
      <c r="B24" s="178"/>
      <c r="D24" s="176">
        <f>+Complessivo!M4</f>
        <v>109138.51</v>
      </c>
      <c r="E24" s="176">
        <f>+Complessivo!N4</f>
        <v>2100</v>
      </c>
      <c r="F24" s="176">
        <f>+Complessivo!O4</f>
        <v>111238.51</v>
      </c>
      <c r="G24" s="176">
        <f>+Complessivo!P4</f>
        <v>70940.0315</v>
      </c>
      <c r="H24" s="176">
        <f>+Complessivo!Q4</f>
        <v>1365</v>
      </c>
      <c r="I24" s="176">
        <f>+Complessivo!R4</f>
        <v>72305.0315</v>
      </c>
      <c r="J24" s="176">
        <f>+Complessivo!S4</f>
        <v>27114.3868125</v>
      </c>
      <c r="K24" s="176">
        <f>+Complessivo!T4</f>
        <v>45190.6446875</v>
      </c>
      <c r="L24" s="178"/>
    </row>
    <row r="25" ht="12.75">
      <c r="E25" s="179"/>
    </row>
    <row r="26" ht="12.75">
      <c r="E26" s="179"/>
    </row>
    <row r="27" spans="1:11" ht="38.25">
      <c r="A27" s="209" t="s">
        <v>49</v>
      </c>
      <c r="B27" s="210"/>
      <c r="C27" s="210"/>
      <c r="D27" s="210"/>
      <c r="E27" s="210"/>
      <c r="F27" s="210"/>
      <c r="G27" s="210"/>
      <c r="H27" s="211"/>
      <c r="I27" s="180" t="s">
        <v>63</v>
      </c>
      <c r="J27" s="180" t="s">
        <v>64</v>
      </c>
      <c r="K27" s="181" t="s">
        <v>65</v>
      </c>
    </row>
    <row r="28" spans="1:11" ht="12.75">
      <c r="A28" s="161" t="s">
        <v>80</v>
      </c>
      <c r="B28" s="161"/>
      <c r="C28" s="161"/>
      <c r="D28" s="161"/>
      <c r="E28" s="161"/>
      <c r="F28" s="161"/>
      <c r="G28" s="161"/>
      <c r="H28" s="161"/>
      <c r="I28" s="153"/>
      <c r="J28" s="213"/>
      <c r="K28" s="161"/>
    </row>
    <row r="29" spans="1:11" ht="12.75">
      <c r="A29" s="161" t="s">
        <v>81</v>
      </c>
      <c r="B29" s="161"/>
      <c r="C29" s="161"/>
      <c r="D29" s="161"/>
      <c r="E29" s="161"/>
      <c r="F29" s="161"/>
      <c r="G29" s="161"/>
      <c r="H29" s="161"/>
      <c r="I29" s="153"/>
      <c r="J29" s="214"/>
      <c r="K29" s="161"/>
    </row>
    <row r="30" spans="1:11" ht="12.75">
      <c r="A30" s="161"/>
      <c r="B30" s="161"/>
      <c r="C30" s="161"/>
      <c r="D30" s="161"/>
      <c r="E30" s="161"/>
      <c r="F30" s="161"/>
      <c r="G30" s="161"/>
      <c r="H30" s="161"/>
      <c r="I30" s="153"/>
      <c r="J30" s="214"/>
      <c r="K30" s="161"/>
    </row>
    <row r="31" spans="1:11" ht="12.75">
      <c r="A31" s="161"/>
      <c r="B31" s="161"/>
      <c r="C31" s="161"/>
      <c r="D31" s="161"/>
      <c r="E31" s="161"/>
      <c r="F31" s="161"/>
      <c r="G31" s="161"/>
      <c r="H31" s="161"/>
      <c r="I31" s="153"/>
      <c r="J31" s="214"/>
      <c r="K31" s="161"/>
    </row>
    <row r="32" spans="1:11" ht="12.75">
      <c r="A32" s="161"/>
      <c r="B32" s="161"/>
      <c r="C32" s="161"/>
      <c r="D32" s="161"/>
      <c r="E32" s="161"/>
      <c r="F32" s="161"/>
      <c r="G32" s="161"/>
      <c r="H32" s="161"/>
      <c r="I32" s="153"/>
      <c r="J32" s="214"/>
      <c r="K32" s="161"/>
    </row>
    <row r="33" spans="1:11" ht="12.75">
      <c r="A33" s="161"/>
      <c r="B33" s="161"/>
      <c r="C33" s="161"/>
      <c r="D33" s="161"/>
      <c r="E33" s="161"/>
      <c r="F33" s="161"/>
      <c r="G33" s="161"/>
      <c r="H33" s="161"/>
      <c r="I33" s="153"/>
      <c r="J33" s="214"/>
      <c r="K33" s="161"/>
    </row>
    <row r="34" spans="1:11" ht="12.75">
      <c r="A34" s="161"/>
      <c r="B34" s="161"/>
      <c r="C34" s="161"/>
      <c r="D34" s="161"/>
      <c r="E34" s="161"/>
      <c r="F34" s="161"/>
      <c r="G34" s="161"/>
      <c r="H34" s="161"/>
      <c r="I34" s="153"/>
      <c r="J34" s="214"/>
      <c r="K34" s="161"/>
    </row>
    <row r="35" spans="1:11" ht="12.75">
      <c r="A35" s="161"/>
      <c r="B35" s="161"/>
      <c r="C35" s="161"/>
      <c r="D35" s="161"/>
      <c r="E35" s="161"/>
      <c r="F35" s="161"/>
      <c r="G35" s="161"/>
      <c r="H35" s="161"/>
      <c r="I35" s="153"/>
      <c r="J35" s="214"/>
      <c r="K35" s="161"/>
    </row>
    <row r="36" ht="12.75">
      <c r="E36" s="179"/>
    </row>
    <row r="37" spans="1:11" ht="12.75">
      <c r="A37" s="212" t="s">
        <v>66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</row>
    <row r="40" spans="1:11" ht="53.25" customHeight="1">
      <c r="A40" s="207" t="s">
        <v>67</v>
      </c>
      <c r="B40" s="207"/>
      <c r="C40" s="207"/>
      <c r="D40" s="207"/>
      <c r="E40" s="207"/>
      <c r="F40" s="207"/>
      <c r="G40" s="215"/>
      <c r="H40" s="201"/>
      <c r="I40" s="201"/>
      <c r="J40" s="201"/>
      <c r="K40" s="202"/>
    </row>
    <row r="41" spans="1:11" ht="25.5" customHeight="1">
      <c r="A41" s="207" t="s">
        <v>68</v>
      </c>
      <c r="B41" s="207"/>
      <c r="C41" s="207"/>
      <c r="D41" s="207"/>
      <c r="E41" s="207"/>
      <c r="F41" s="207"/>
      <c r="G41" s="204"/>
      <c r="H41" s="204"/>
      <c r="I41" s="204"/>
      <c r="J41" s="204"/>
      <c r="K41" s="204"/>
    </row>
    <row r="42" spans="1:11" ht="23.25" customHeight="1">
      <c r="A42" s="182"/>
      <c r="B42" s="183"/>
      <c r="C42" s="183"/>
      <c r="D42" s="183"/>
      <c r="E42" s="183"/>
      <c r="F42" s="184"/>
      <c r="G42" s="185"/>
      <c r="H42" s="186"/>
      <c r="I42" s="186"/>
      <c r="J42" s="186"/>
      <c r="K42" s="187"/>
    </row>
    <row r="43" ht="26.25" customHeight="1">
      <c r="A43" s="154" t="s">
        <v>69</v>
      </c>
    </row>
    <row r="44" spans="1:11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</row>
    <row r="45" spans="1:11" ht="51" customHeight="1">
      <c r="A45" s="206" t="s">
        <v>101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</row>
    <row r="46" spans="1:11" ht="12.75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</row>
    <row r="47" spans="1:11" ht="12.7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</row>
    <row r="48" spans="1:11" ht="12.7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</row>
    <row r="50" spans="1:9" ht="12.75">
      <c r="A50" s="204" t="s">
        <v>70</v>
      </c>
      <c r="B50" s="204"/>
      <c r="C50" s="204"/>
      <c r="D50" s="204" t="s">
        <v>71</v>
      </c>
      <c r="E50" s="204"/>
      <c r="F50" s="204"/>
      <c r="G50" s="204" t="s">
        <v>72</v>
      </c>
      <c r="H50" s="204"/>
      <c r="I50" s="204"/>
    </row>
    <row r="51" spans="1:9" ht="23.25" customHeight="1">
      <c r="A51" s="205">
        <v>39161</v>
      </c>
      <c r="B51" s="204"/>
      <c r="C51" s="204"/>
      <c r="D51" s="204" t="s">
        <v>75</v>
      </c>
      <c r="E51" s="204"/>
      <c r="F51" s="204"/>
      <c r="G51" s="204"/>
      <c r="H51" s="204"/>
      <c r="I51" s="204"/>
    </row>
    <row r="52" spans="1:9" ht="23.25" customHeight="1">
      <c r="A52" s="204"/>
      <c r="B52" s="204"/>
      <c r="C52" s="204"/>
      <c r="D52" s="204"/>
      <c r="E52" s="204"/>
      <c r="F52" s="204"/>
      <c r="G52" s="204"/>
      <c r="H52" s="204"/>
      <c r="I52" s="204"/>
    </row>
    <row r="53" spans="1:9" ht="23.25" customHeight="1">
      <c r="A53" s="204"/>
      <c r="B53" s="204"/>
      <c r="C53" s="204"/>
      <c r="D53" s="204"/>
      <c r="E53" s="204"/>
      <c r="F53" s="204"/>
      <c r="G53" s="204"/>
      <c r="H53" s="204"/>
      <c r="I53" s="204"/>
    </row>
  </sheetData>
  <sheetProtection/>
  <mergeCells count="21">
    <mergeCell ref="A45:K45"/>
    <mergeCell ref="A41:F41"/>
    <mergeCell ref="G41:K41"/>
    <mergeCell ref="A2:K2"/>
    <mergeCell ref="A27:H27"/>
    <mergeCell ref="A37:K37"/>
    <mergeCell ref="J28:J35"/>
    <mergeCell ref="A40:F40"/>
    <mergeCell ref="G40:K40"/>
    <mergeCell ref="A50:C50"/>
    <mergeCell ref="D50:F50"/>
    <mergeCell ref="G50:I50"/>
    <mergeCell ref="A51:C51"/>
    <mergeCell ref="D51:F51"/>
    <mergeCell ref="G51:I51"/>
    <mergeCell ref="A52:C52"/>
    <mergeCell ref="D52:F52"/>
    <mergeCell ref="G52:I52"/>
    <mergeCell ref="A53:C53"/>
    <mergeCell ref="D53:F53"/>
    <mergeCell ref="G53:I53"/>
  </mergeCells>
  <printOptions/>
  <pageMargins left="0.56" right="0.75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79"/>
  <sheetViews>
    <sheetView showGridLines="0" showZeros="0" tabSelected="1" zoomScalePageLayoutView="0" workbookViewId="0" topLeftCell="A1">
      <pane xSplit="2" ySplit="7" topLeftCell="C5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33" sqref="N33"/>
    </sheetView>
  </sheetViews>
  <sheetFormatPr defaultColWidth="9.140625" defaultRowHeight="12.75"/>
  <cols>
    <col min="1" max="1" width="3.140625" style="1" bestFit="1" customWidth="1"/>
    <col min="2" max="2" width="2.7109375" style="44" customWidth="1"/>
    <col min="3" max="3" width="20.140625" style="2" customWidth="1"/>
    <col min="4" max="4" width="17.8515625" style="19" customWidth="1"/>
    <col min="5" max="5" width="13.57421875" style="19" customWidth="1"/>
    <col min="6" max="6" width="13.57421875" style="2" customWidth="1"/>
    <col min="7" max="7" width="13.140625" style="2" customWidth="1"/>
    <col min="8" max="8" width="11.00390625" style="2" customWidth="1"/>
    <col min="9" max="9" width="9.28125" style="89" customWidth="1"/>
    <col min="10" max="10" width="11.140625" style="121" customWidth="1"/>
    <col min="11" max="11" width="11.421875" style="121" customWidth="1"/>
    <col min="12" max="12" width="10.7109375" style="146" customWidth="1"/>
    <col min="13" max="13" width="12.7109375" style="2" customWidth="1"/>
    <col min="14" max="14" width="11.421875" style="2" customWidth="1"/>
    <col min="15" max="15" width="13.57421875" style="129" customWidth="1"/>
    <col min="16" max="16" width="11.57421875" style="2" customWidth="1"/>
    <col min="17" max="17" width="11.140625" style="2" customWidth="1"/>
    <col min="18" max="18" width="11.140625" style="129" customWidth="1"/>
    <col min="19" max="19" width="11.140625" style="2" customWidth="1"/>
    <col min="20" max="20" width="12.28125" style="19" customWidth="1"/>
    <col min="21" max="21" width="13.140625" style="2" customWidth="1"/>
    <col min="22" max="16384" width="9.140625" style="2" customWidth="1"/>
  </cols>
  <sheetData>
    <row r="1" spans="1:20" s="1" customFormat="1" ht="15.75">
      <c r="A1" s="229" t="s">
        <v>106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1"/>
    </row>
    <row r="2" spans="1:20" s="1" customFormat="1" ht="22.5">
      <c r="A2" s="188"/>
      <c r="B2" s="189"/>
      <c r="C2" s="189"/>
      <c r="D2" s="189"/>
      <c r="E2" s="189"/>
      <c r="F2" s="189"/>
      <c r="G2" s="190"/>
      <c r="H2" s="190"/>
      <c r="I2" s="189"/>
      <c r="J2" s="189"/>
      <c r="K2" s="189"/>
      <c r="L2" s="192"/>
      <c r="M2" s="7" t="s">
        <v>21</v>
      </c>
      <c r="N2" s="7" t="s">
        <v>39</v>
      </c>
      <c r="O2" s="131" t="s">
        <v>42</v>
      </c>
      <c r="P2" s="7" t="s">
        <v>22</v>
      </c>
      <c r="Q2" s="17" t="s">
        <v>40</v>
      </c>
      <c r="R2" s="127" t="s">
        <v>41</v>
      </c>
      <c r="S2" s="21" t="s">
        <v>73</v>
      </c>
      <c r="T2" s="22" t="s">
        <v>26</v>
      </c>
    </row>
    <row r="3" spans="1:22" ht="22.5">
      <c r="A3" s="55"/>
      <c r="B3" s="49"/>
      <c r="C3" s="50" t="s">
        <v>0</v>
      </c>
      <c r="D3" s="79" t="s">
        <v>77</v>
      </c>
      <c r="E3" s="195" t="s">
        <v>33</v>
      </c>
      <c r="F3" s="47"/>
      <c r="G3" s="51">
        <f>+M11+M23+M39+M50+M63+M76+M88</f>
        <v>538800</v>
      </c>
      <c r="H3" s="93">
        <f>O3/G3</f>
        <v>0.20645603192279138</v>
      </c>
      <c r="I3" s="84" t="s">
        <v>32</v>
      </c>
      <c r="J3" s="48">
        <v>38961</v>
      </c>
      <c r="K3" s="57">
        <f>+N11+N23+N39+N63+N76+N88</f>
        <v>0</v>
      </c>
      <c r="L3" s="143" t="s">
        <v>29</v>
      </c>
      <c r="M3" s="42">
        <f>SUM(M4:M7)</f>
        <v>109138.51</v>
      </c>
      <c r="N3" s="42">
        <f>SUM(N4:N7)</f>
        <v>2100</v>
      </c>
      <c r="O3" s="122">
        <f>+N3+M3</f>
        <v>111238.51</v>
      </c>
      <c r="P3" s="42">
        <f>SUM(P4:P7)</f>
        <v>70940.0315</v>
      </c>
      <c r="Q3" s="42">
        <f>SUM(Q4:Q7)</f>
        <v>1365</v>
      </c>
      <c r="R3" s="122">
        <f>+Q3+P3</f>
        <v>72305.0315</v>
      </c>
      <c r="S3" s="42">
        <f>SUM(S4:S8)</f>
        <v>27114.3868125</v>
      </c>
      <c r="T3" s="42">
        <f>SUM(T4:T8)</f>
        <v>45190.6446875</v>
      </c>
      <c r="U3" s="121">
        <v>122452.98</v>
      </c>
      <c r="V3" s="2" t="s">
        <v>105</v>
      </c>
    </row>
    <row r="4" spans="1:22" s="20" customFormat="1" ht="11.25">
      <c r="A4" s="39"/>
      <c r="B4" s="49"/>
      <c r="C4" s="25" t="s">
        <v>79</v>
      </c>
      <c r="D4" s="80"/>
      <c r="E4" s="53" t="s">
        <v>34</v>
      </c>
      <c r="F4" s="26"/>
      <c r="G4" s="52">
        <f>+G3*0.65</f>
        <v>350220</v>
      </c>
      <c r="H4" s="66">
        <f>P3/G4</f>
        <v>0.2025584818114328</v>
      </c>
      <c r="I4" s="85"/>
      <c r="J4" s="52" t="s">
        <v>37</v>
      </c>
      <c r="K4" s="54"/>
      <c r="L4" s="143" t="s">
        <v>30</v>
      </c>
      <c r="M4" s="42">
        <f aca="true" t="shared" si="0" ref="M4:N7">M12+M24+M40+M51+M64+M77+M89</f>
        <v>109138.51</v>
      </c>
      <c r="N4" s="42">
        <f t="shared" si="0"/>
        <v>2100</v>
      </c>
      <c r="O4" s="122">
        <f>+N4+M4</f>
        <v>111238.51</v>
      </c>
      <c r="P4" s="42">
        <f aca="true" t="shared" si="1" ref="P4:Q7">P12+P24+P40+P51+P64+P77+P89</f>
        <v>70940.0315</v>
      </c>
      <c r="Q4" s="42">
        <f t="shared" si="1"/>
        <v>1365</v>
      </c>
      <c r="R4" s="122">
        <f>+Q4+P4</f>
        <v>72305.0315</v>
      </c>
      <c r="S4" s="42">
        <f aca="true" t="shared" si="2" ref="S4:T7">S12+S24+S40+S51+S64+S77+S89</f>
        <v>27114.3868125</v>
      </c>
      <c r="T4" s="42">
        <f t="shared" si="2"/>
        <v>45190.6446875</v>
      </c>
      <c r="U4" s="54"/>
      <c r="V4" s="54"/>
    </row>
    <row r="5" spans="1:22" s="20" customFormat="1" ht="11.25">
      <c r="A5" s="39"/>
      <c r="B5" s="49"/>
      <c r="C5" s="25"/>
      <c r="D5" s="80"/>
      <c r="E5" s="53" t="s">
        <v>35</v>
      </c>
      <c r="F5" s="26"/>
      <c r="G5" s="52">
        <v>57956.6</v>
      </c>
      <c r="H5" s="66">
        <f>Q3/G5</f>
        <v>0.02355210623121439</v>
      </c>
      <c r="I5" s="85"/>
      <c r="J5" s="52" t="s">
        <v>38</v>
      </c>
      <c r="K5" s="54"/>
      <c r="L5" s="143" t="s">
        <v>31</v>
      </c>
      <c r="M5" s="42">
        <f t="shared" si="0"/>
        <v>0</v>
      </c>
      <c r="N5" s="42">
        <f t="shared" si="0"/>
        <v>0</v>
      </c>
      <c r="O5" s="122">
        <f>O13+O25+O41+O52+O65+O78+O90</f>
        <v>0</v>
      </c>
      <c r="P5" s="42">
        <f t="shared" si="1"/>
        <v>0</v>
      </c>
      <c r="Q5" s="42">
        <f t="shared" si="1"/>
        <v>0</v>
      </c>
      <c r="R5" s="122">
        <f>R13+R25+R41+R52+R65+R78+R90</f>
        <v>0</v>
      </c>
      <c r="S5" s="42">
        <f t="shared" si="2"/>
        <v>0</v>
      </c>
      <c r="T5" s="42">
        <f t="shared" si="2"/>
        <v>0</v>
      </c>
      <c r="U5" s="54"/>
      <c r="V5" s="54"/>
    </row>
    <row r="6" spans="1:21" s="20" customFormat="1" ht="11.25">
      <c r="A6" s="39"/>
      <c r="B6" s="49"/>
      <c r="C6" s="25"/>
      <c r="D6" s="80"/>
      <c r="E6" s="53" t="s">
        <v>36</v>
      </c>
      <c r="F6" s="26"/>
      <c r="G6" s="52">
        <f>SUM(G4:G5)</f>
        <v>408176.6</v>
      </c>
      <c r="H6" s="66">
        <f>R3/G6</f>
        <v>0.1771415399608895</v>
      </c>
      <c r="I6" s="85"/>
      <c r="J6" s="54"/>
      <c r="K6" s="54"/>
      <c r="L6" s="143" t="s">
        <v>48</v>
      </c>
      <c r="M6" s="42">
        <f t="shared" si="0"/>
        <v>0</v>
      </c>
      <c r="N6" s="42">
        <f t="shared" si="0"/>
        <v>0</v>
      </c>
      <c r="O6" s="122">
        <f>O14+O26+O42+O53+O66+O79+O91</f>
        <v>0</v>
      </c>
      <c r="P6" s="42">
        <f t="shared" si="1"/>
        <v>0</v>
      </c>
      <c r="Q6" s="42">
        <f t="shared" si="1"/>
        <v>0</v>
      </c>
      <c r="R6" s="122">
        <f>R14+R26+R42+R53+R66+R79+R91</f>
        <v>0</v>
      </c>
      <c r="S6" s="42">
        <f t="shared" si="2"/>
        <v>0</v>
      </c>
      <c r="T6" s="42">
        <f t="shared" si="2"/>
        <v>0</v>
      </c>
      <c r="U6" s="54"/>
    </row>
    <row r="7" spans="1:21" s="20" customFormat="1" ht="11.25">
      <c r="A7" s="39"/>
      <c r="B7" s="49"/>
      <c r="C7" s="25"/>
      <c r="D7" s="80"/>
      <c r="E7" s="53"/>
      <c r="F7" s="26"/>
      <c r="G7" s="52"/>
      <c r="H7" s="66"/>
      <c r="I7" s="85"/>
      <c r="J7" s="54"/>
      <c r="K7" s="54"/>
      <c r="L7" s="143" t="s">
        <v>74</v>
      </c>
      <c r="M7" s="42">
        <f t="shared" si="0"/>
        <v>0</v>
      </c>
      <c r="N7" s="42">
        <f t="shared" si="0"/>
        <v>0</v>
      </c>
      <c r="O7" s="122">
        <f>+N7+M7</f>
        <v>0</v>
      </c>
      <c r="P7" s="42">
        <f t="shared" si="1"/>
        <v>0</v>
      </c>
      <c r="Q7" s="42">
        <f t="shared" si="1"/>
        <v>0</v>
      </c>
      <c r="R7" s="122">
        <f>+Q7+P7</f>
        <v>0</v>
      </c>
      <c r="S7" s="42">
        <f t="shared" si="2"/>
        <v>0</v>
      </c>
      <c r="T7" s="42">
        <f t="shared" si="2"/>
        <v>0</v>
      </c>
      <c r="U7" s="54"/>
    </row>
    <row r="8" spans="1:20" s="20" customFormat="1" ht="11.25">
      <c r="A8" s="39"/>
      <c r="B8" s="49"/>
      <c r="C8" s="25"/>
      <c r="D8" s="80"/>
      <c r="E8" s="90"/>
      <c r="F8" s="26"/>
      <c r="G8" s="52"/>
      <c r="H8" s="27"/>
      <c r="I8" s="85"/>
      <c r="J8" s="54"/>
      <c r="K8" s="54"/>
      <c r="L8" s="143"/>
      <c r="M8" s="42"/>
      <c r="N8" s="42"/>
      <c r="O8" s="122"/>
      <c r="P8" s="42"/>
      <c r="Q8" s="42"/>
      <c r="R8" s="122"/>
      <c r="S8" s="42"/>
      <c r="T8" s="42"/>
    </row>
    <row r="9" spans="1:20" s="20" customFormat="1" ht="11.25">
      <c r="A9" s="39"/>
      <c r="B9" s="56"/>
      <c r="D9" s="80"/>
      <c r="E9" s="90"/>
      <c r="F9" s="26"/>
      <c r="G9" s="26"/>
      <c r="H9" s="27"/>
      <c r="I9" s="85"/>
      <c r="J9" s="54"/>
      <c r="K9" s="54"/>
      <c r="L9" s="143"/>
      <c r="M9" s="42"/>
      <c r="N9" s="42"/>
      <c r="O9" s="122"/>
      <c r="P9" s="42"/>
      <c r="Q9" s="42"/>
      <c r="R9" s="122"/>
      <c r="S9" s="42"/>
      <c r="T9" s="42"/>
    </row>
    <row r="10" spans="1:20" ht="11.25">
      <c r="A10" s="28"/>
      <c r="B10" s="43"/>
      <c r="C10" s="233" t="s">
        <v>6</v>
      </c>
      <c r="D10" s="234"/>
      <c r="E10" s="234"/>
      <c r="F10" s="234"/>
      <c r="G10" s="234"/>
      <c r="H10" s="234"/>
      <c r="I10" s="234"/>
      <c r="J10" s="234"/>
      <c r="K10" s="234"/>
      <c r="L10" s="235"/>
      <c r="M10" s="65" t="s">
        <v>44</v>
      </c>
      <c r="N10" s="65" t="s">
        <v>39</v>
      </c>
      <c r="O10" s="123" t="s">
        <v>45</v>
      </c>
      <c r="P10" s="65" t="s">
        <v>46</v>
      </c>
      <c r="Q10" s="65" t="s">
        <v>47</v>
      </c>
      <c r="R10" s="123" t="s">
        <v>41</v>
      </c>
      <c r="S10" s="21" t="s">
        <v>25</v>
      </c>
      <c r="T10" s="22" t="s">
        <v>26</v>
      </c>
    </row>
    <row r="11" spans="1:18" s="1" customFormat="1" ht="11.25">
      <c r="A11" s="217"/>
      <c r="B11" s="218"/>
      <c r="C11" s="37"/>
      <c r="D11" s="81"/>
      <c r="E11" s="81"/>
      <c r="F11" s="30"/>
      <c r="G11" s="30"/>
      <c r="H11" s="30"/>
      <c r="I11" s="86"/>
      <c r="J11" s="30"/>
      <c r="K11" s="38"/>
      <c r="L11" s="134" t="s">
        <v>12</v>
      </c>
      <c r="M11" s="58">
        <v>92980</v>
      </c>
      <c r="N11" s="92"/>
      <c r="O11" s="124"/>
      <c r="P11" s="3"/>
      <c r="Q11" s="3">
        <f>N11*0.65</f>
        <v>0</v>
      </c>
      <c r="R11" s="124"/>
    </row>
    <row r="12" spans="1:20" s="1" customFormat="1" ht="11.25">
      <c r="A12" s="217"/>
      <c r="B12" s="218"/>
      <c r="C12" s="32"/>
      <c r="D12" s="82"/>
      <c r="E12" s="82"/>
      <c r="F12" s="31"/>
      <c r="G12" s="31"/>
      <c r="H12" s="31"/>
      <c r="I12" s="87"/>
      <c r="J12" s="31"/>
      <c r="K12" s="196"/>
      <c r="L12" s="138" t="s">
        <v>28</v>
      </c>
      <c r="M12" s="4">
        <f>SUM(M18:M19)</f>
        <v>57770.5</v>
      </c>
      <c r="N12" s="4">
        <f>SUM(N18:N19)</f>
        <v>0</v>
      </c>
      <c r="O12" s="125">
        <f>+N12+M12</f>
        <v>57770.5</v>
      </c>
      <c r="P12" s="4">
        <f>SUM(P18:P19)</f>
        <v>37550.825000000004</v>
      </c>
      <c r="Q12" s="4">
        <f>SUM(Q18:Q19)</f>
        <v>0</v>
      </c>
      <c r="R12" s="125">
        <f>+Q12+P12</f>
        <v>37550.825000000004</v>
      </c>
      <c r="S12" s="5">
        <f>R12*0.375</f>
        <v>14081.559375</v>
      </c>
      <c r="T12" s="5">
        <f>R12-S12</f>
        <v>23469.265625000004</v>
      </c>
    </row>
    <row r="13" spans="1:20" s="1" customFormat="1" ht="11.25">
      <c r="A13" s="217"/>
      <c r="B13" s="218"/>
      <c r="C13" s="32"/>
      <c r="D13" s="82"/>
      <c r="E13" s="82"/>
      <c r="F13" s="31"/>
      <c r="G13" s="31"/>
      <c r="H13" s="31"/>
      <c r="I13" s="87"/>
      <c r="J13" s="31"/>
      <c r="K13" s="33"/>
      <c r="L13" s="135"/>
      <c r="M13" s="4"/>
      <c r="N13" s="4"/>
      <c r="O13" s="125"/>
      <c r="P13" s="4"/>
      <c r="Q13" s="4"/>
      <c r="R13" s="125"/>
      <c r="S13" s="5"/>
      <c r="T13" s="5"/>
    </row>
    <row r="14" spans="1:20" s="1" customFormat="1" ht="11.25">
      <c r="A14" s="217"/>
      <c r="B14" s="218"/>
      <c r="C14" s="32"/>
      <c r="D14" s="82"/>
      <c r="E14" s="82"/>
      <c r="F14" s="31"/>
      <c r="G14" s="31"/>
      <c r="H14" s="31"/>
      <c r="I14" s="87"/>
      <c r="J14" s="31"/>
      <c r="K14" s="33"/>
      <c r="L14" s="135"/>
      <c r="M14" s="4"/>
      <c r="N14" s="4"/>
      <c r="O14" s="125"/>
      <c r="P14" s="4"/>
      <c r="Q14" s="4"/>
      <c r="R14" s="125"/>
      <c r="S14" s="5"/>
      <c r="T14" s="5"/>
    </row>
    <row r="15" spans="1:20" s="1" customFormat="1" ht="11.25">
      <c r="A15" s="217"/>
      <c r="B15" s="218"/>
      <c r="C15" s="32"/>
      <c r="D15" s="82"/>
      <c r="E15" s="82"/>
      <c r="F15" s="31"/>
      <c r="G15" s="31"/>
      <c r="H15" s="31"/>
      <c r="I15" s="87"/>
      <c r="J15" s="31"/>
      <c r="K15" s="33"/>
      <c r="L15" s="135"/>
      <c r="M15" s="4"/>
      <c r="N15" s="4"/>
      <c r="O15" s="125"/>
      <c r="P15" s="4"/>
      <c r="Q15" s="4"/>
      <c r="R15" s="125"/>
      <c r="S15" s="5"/>
      <c r="T15" s="5"/>
    </row>
    <row r="16" spans="1:20" s="1" customFormat="1" ht="11.25">
      <c r="A16" s="219"/>
      <c r="B16" s="220"/>
      <c r="C16" s="34"/>
      <c r="D16" s="83"/>
      <c r="E16" s="83"/>
      <c r="F16" s="35"/>
      <c r="G16" s="35"/>
      <c r="H16" s="35"/>
      <c r="I16" s="88"/>
      <c r="J16" s="35"/>
      <c r="K16" s="36"/>
      <c r="L16" s="136" t="s">
        <v>13</v>
      </c>
      <c r="M16" s="6">
        <f>M11-M12-M13-M14-M15</f>
        <v>35209.5</v>
      </c>
      <c r="N16" s="6">
        <f>N11-N12-N13-N14</f>
        <v>0</v>
      </c>
      <c r="O16" s="126"/>
      <c r="P16" s="6"/>
      <c r="Q16" s="6">
        <f>Q11-Q12-Q13-Q14</f>
        <v>0</v>
      </c>
      <c r="R16" s="126"/>
      <c r="S16" s="24"/>
      <c r="T16" s="24"/>
    </row>
    <row r="17" spans="1:20" ht="30.75" customHeight="1">
      <c r="A17" s="7" t="s">
        <v>14</v>
      </c>
      <c r="B17" s="7" t="s">
        <v>11</v>
      </c>
      <c r="C17" s="23" t="s">
        <v>24</v>
      </c>
      <c r="D17" s="23" t="s">
        <v>20</v>
      </c>
      <c r="E17" s="29" t="s">
        <v>2</v>
      </c>
      <c r="F17" s="23" t="s">
        <v>19</v>
      </c>
      <c r="G17" s="23" t="s">
        <v>18</v>
      </c>
      <c r="H17" s="29" t="s">
        <v>17</v>
      </c>
      <c r="I17" s="29" t="s">
        <v>16</v>
      </c>
      <c r="J17" s="144" t="s">
        <v>3</v>
      </c>
      <c r="K17" s="144" t="s">
        <v>4</v>
      </c>
      <c r="L17" s="145" t="s">
        <v>5</v>
      </c>
      <c r="M17" s="7" t="s">
        <v>21</v>
      </c>
      <c r="N17" s="7" t="s">
        <v>39</v>
      </c>
      <c r="O17" s="131" t="s">
        <v>42</v>
      </c>
      <c r="P17" s="7" t="s">
        <v>22</v>
      </c>
      <c r="Q17" s="17" t="s">
        <v>40</v>
      </c>
      <c r="R17" s="127" t="s">
        <v>41</v>
      </c>
      <c r="S17" s="248" t="s">
        <v>27</v>
      </c>
      <c r="T17" s="248"/>
    </row>
    <row r="18" spans="1:20" ht="11.25">
      <c r="A18" s="113" t="s">
        <v>15</v>
      </c>
      <c r="B18" s="7"/>
      <c r="C18" s="112" t="s">
        <v>80</v>
      </c>
      <c r="D18" s="112" t="s">
        <v>82</v>
      </c>
      <c r="E18" s="106"/>
      <c r="F18" s="23"/>
      <c r="G18" s="23"/>
      <c r="H18" s="29"/>
      <c r="I18" s="29"/>
      <c r="J18" s="64">
        <f>9847+14620</f>
        <v>24467</v>
      </c>
      <c r="K18" s="144"/>
      <c r="L18" s="128">
        <f>+K18+J18</f>
        <v>24467</v>
      </c>
      <c r="M18" s="64">
        <f>9847+14620</f>
        <v>24467</v>
      </c>
      <c r="N18" s="7"/>
      <c r="O18" s="128">
        <f>+M18</f>
        <v>24467</v>
      </c>
      <c r="P18" s="64">
        <f>M18*0.65</f>
        <v>15903.550000000001</v>
      </c>
      <c r="Q18" s="64"/>
      <c r="R18" s="128">
        <f>O18*0.65</f>
        <v>15903.550000000001</v>
      </c>
      <c r="S18" s="247"/>
      <c r="T18" s="247"/>
    </row>
    <row r="19" spans="1:20" ht="11.25">
      <c r="A19" s="113" t="s">
        <v>15</v>
      </c>
      <c r="B19" s="7"/>
      <c r="C19" s="112" t="s">
        <v>81</v>
      </c>
      <c r="D19" s="112" t="s">
        <v>82</v>
      </c>
      <c r="E19" s="106"/>
      <c r="F19" s="23"/>
      <c r="G19" s="23"/>
      <c r="H19" s="29"/>
      <c r="I19" s="29"/>
      <c r="J19" s="64">
        <v>33303.5</v>
      </c>
      <c r="K19" s="144"/>
      <c r="L19" s="128">
        <f>+K19+J19</f>
        <v>33303.5</v>
      </c>
      <c r="M19" s="64">
        <v>33303.5</v>
      </c>
      <c r="N19" s="7"/>
      <c r="O19" s="128">
        <f>+N19+M19</f>
        <v>33303.5</v>
      </c>
      <c r="P19" s="64">
        <f>M19*0.65</f>
        <v>21647.275</v>
      </c>
      <c r="Q19" s="64"/>
      <c r="R19" s="128">
        <f>O19*0.65</f>
        <v>21647.275</v>
      </c>
      <c r="S19" s="227"/>
      <c r="T19" s="227"/>
    </row>
    <row r="20" spans="1:20" ht="11.25">
      <c r="A20" s="113"/>
      <c r="B20" s="7"/>
      <c r="C20" s="112"/>
      <c r="D20" s="114"/>
      <c r="E20" s="106"/>
      <c r="F20" s="23"/>
      <c r="G20" s="23"/>
      <c r="H20" s="29"/>
      <c r="I20" s="29"/>
      <c r="J20" s="64"/>
      <c r="K20" s="144"/>
      <c r="L20" s="128"/>
      <c r="M20" s="64"/>
      <c r="N20" s="7"/>
      <c r="O20" s="128">
        <f>+N20+M20</f>
        <v>0</v>
      </c>
      <c r="P20" s="64">
        <f>M20*0.65</f>
        <v>0</v>
      </c>
      <c r="Q20" s="64"/>
      <c r="R20" s="128">
        <f>O20*0.65</f>
        <v>0</v>
      </c>
      <c r="S20" s="247"/>
      <c r="T20" s="247"/>
    </row>
    <row r="21" ht="11.25">
      <c r="S21" s="19"/>
    </row>
    <row r="22" spans="1:20" ht="11.25">
      <c r="A22" s="236" t="s">
        <v>7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8"/>
      <c r="M22" s="65" t="s">
        <v>44</v>
      </c>
      <c r="N22" s="18" t="s">
        <v>39</v>
      </c>
      <c r="O22" s="130" t="s">
        <v>45</v>
      </c>
      <c r="P22" s="18" t="s">
        <v>46</v>
      </c>
      <c r="Q22" s="18" t="s">
        <v>47</v>
      </c>
      <c r="R22" s="130" t="s">
        <v>41</v>
      </c>
      <c r="S22" s="67" t="s">
        <v>25</v>
      </c>
      <c r="T22" s="68" t="s">
        <v>26</v>
      </c>
    </row>
    <row r="23" spans="1:21" ht="11.25">
      <c r="A23" s="242"/>
      <c r="B23" s="243"/>
      <c r="C23" s="221"/>
      <c r="D23" s="222"/>
      <c r="E23" s="222"/>
      <c r="F23" s="222"/>
      <c r="G23" s="222"/>
      <c r="H23" s="222"/>
      <c r="I23" s="222"/>
      <c r="J23" s="222"/>
      <c r="K23" s="223"/>
      <c r="L23" s="137" t="s">
        <v>12</v>
      </c>
      <c r="M23" s="3">
        <v>324360</v>
      </c>
      <c r="N23" s="92"/>
      <c r="O23" s="124"/>
      <c r="P23" s="3"/>
      <c r="Q23" s="3"/>
      <c r="R23" s="124"/>
      <c r="S23" s="69"/>
      <c r="T23" s="69"/>
      <c r="U23" s="19"/>
    </row>
    <row r="24" spans="1:21" ht="11.25">
      <c r="A24" s="217"/>
      <c r="B24" s="218"/>
      <c r="C24" s="32"/>
      <c r="D24" s="82"/>
      <c r="E24" s="82"/>
      <c r="F24" s="31"/>
      <c r="G24" s="31"/>
      <c r="H24" s="31"/>
      <c r="I24" s="87"/>
      <c r="J24" s="31"/>
      <c r="K24" s="196">
        <v>0</v>
      </c>
      <c r="L24" s="138" t="s">
        <v>28</v>
      </c>
      <c r="M24" s="4">
        <f>SUM(M30:M34)</f>
        <v>35340</v>
      </c>
      <c r="N24" s="4">
        <f>SUM(N30:N34)</f>
        <v>2100</v>
      </c>
      <c r="O24" s="125">
        <f>+N24+M24</f>
        <v>37440</v>
      </c>
      <c r="P24" s="4">
        <f>SUM(P30:P34)</f>
        <v>22971</v>
      </c>
      <c r="Q24" s="4">
        <f>SUM(Q30:Q34)</f>
        <v>1365</v>
      </c>
      <c r="R24" s="125">
        <f>+Q24+P24</f>
        <v>24336</v>
      </c>
      <c r="S24" s="70">
        <f>R24*0.375</f>
        <v>9126</v>
      </c>
      <c r="T24" s="70">
        <f>R24-S24</f>
        <v>15210</v>
      </c>
      <c r="U24" s="19"/>
    </row>
    <row r="25" spans="1:21" ht="11.25">
      <c r="A25" s="217"/>
      <c r="B25" s="218"/>
      <c r="C25" s="32"/>
      <c r="D25" s="82"/>
      <c r="E25" s="82"/>
      <c r="F25" s="45"/>
      <c r="G25" s="46"/>
      <c r="H25" s="31"/>
      <c r="I25" s="87"/>
      <c r="J25" s="31"/>
      <c r="K25" s="33"/>
      <c r="L25" s="138"/>
      <c r="M25" s="4"/>
      <c r="N25" s="4"/>
      <c r="O25" s="125">
        <f>+N25+M25</f>
        <v>0</v>
      </c>
      <c r="P25" s="4"/>
      <c r="Q25" s="4"/>
      <c r="R25" s="125">
        <f>+Q25+P25</f>
        <v>0</v>
      </c>
      <c r="S25" s="5">
        <f>R25*0.375</f>
        <v>0</v>
      </c>
      <c r="T25" s="5">
        <f>R25-S25</f>
        <v>0</v>
      </c>
      <c r="U25" s="19"/>
    </row>
    <row r="26" spans="1:21" ht="11.25">
      <c r="A26" s="217"/>
      <c r="B26" s="218"/>
      <c r="C26" s="32"/>
      <c r="D26" s="82"/>
      <c r="E26" s="82"/>
      <c r="F26" s="31"/>
      <c r="G26" s="31"/>
      <c r="H26" s="31"/>
      <c r="I26" s="87"/>
      <c r="J26" s="31"/>
      <c r="K26" s="33"/>
      <c r="L26" s="138"/>
      <c r="M26" s="4"/>
      <c r="N26" s="4"/>
      <c r="O26" s="125">
        <f>+N26+M26</f>
        <v>0</v>
      </c>
      <c r="P26" s="4"/>
      <c r="Q26" s="4"/>
      <c r="R26" s="125">
        <f>+Q26+P26</f>
        <v>0</v>
      </c>
      <c r="S26" s="5">
        <f>R26*0.375</f>
        <v>0</v>
      </c>
      <c r="T26" s="5">
        <f>R26-S26</f>
        <v>0</v>
      </c>
      <c r="U26" s="19"/>
    </row>
    <row r="27" spans="1:21" ht="11.25">
      <c r="A27" s="217"/>
      <c r="B27" s="218"/>
      <c r="C27" s="32"/>
      <c r="D27" s="82"/>
      <c r="E27" s="82"/>
      <c r="F27" s="31"/>
      <c r="G27" s="31"/>
      <c r="H27" s="31"/>
      <c r="I27" s="87"/>
      <c r="J27" s="31"/>
      <c r="K27" s="33"/>
      <c r="L27" s="138"/>
      <c r="M27" s="4"/>
      <c r="N27" s="4"/>
      <c r="O27" s="125">
        <f>+N27+M27</f>
        <v>0</v>
      </c>
      <c r="P27" s="4"/>
      <c r="Q27" s="4"/>
      <c r="R27" s="125">
        <f>+Q27+P27</f>
        <v>0</v>
      </c>
      <c r="S27" s="5">
        <f>R27*0.375</f>
        <v>0</v>
      </c>
      <c r="T27" s="5">
        <f>R27-S27</f>
        <v>0</v>
      </c>
      <c r="U27" s="19"/>
    </row>
    <row r="28" spans="1:21" ht="11.25">
      <c r="A28" s="219"/>
      <c r="B28" s="220"/>
      <c r="C28" s="224"/>
      <c r="D28" s="225"/>
      <c r="E28" s="225"/>
      <c r="F28" s="225"/>
      <c r="G28" s="225"/>
      <c r="H28" s="225"/>
      <c r="I28" s="225"/>
      <c r="J28" s="225"/>
      <c r="K28" s="226"/>
      <c r="L28" s="139" t="s">
        <v>13</v>
      </c>
      <c r="M28" s="6">
        <f>M23-M24-M25-M26-M27</f>
        <v>289020</v>
      </c>
      <c r="N28" s="6"/>
      <c r="O28" s="126"/>
      <c r="P28" s="6"/>
      <c r="Q28" s="6"/>
      <c r="R28" s="126"/>
      <c r="S28" s="72"/>
      <c r="T28" s="73"/>
      <c r="U28" s="19"/>
    </row>
    <row r="29" spans="1:20" ht="31.5" customHeight="1">
      <c r="A29" s="7" t="s">
        <v>14</v>
      </c>
      <c r="B29" s="7" t="s">
        <v>11</v>
      </c>
      <c r="C29" s="23" t="s">
        <v>24</v>
      </c>
      <c r="D29" s="23" t="s">
        <v>20</v>
      </c>
      <c r="E29" s="29" t="s">
        <v>2</v>
      </c>
      <c r="F29" s="23" t="s">
        <v>19</v>
      </c>
      <c r="G29" s="23" t="s">
        <v>18</v>
      </c>
      <c r="H29" s="29" t="s">
        <v>17</v>
      </c>
      <c r="I29" s="29" t="s">
        <v>16</v>
      </c>
      <c r="J29" s="144" t="s">
        <v>3</v>
      </c>
      <c r="K29" s="144" t="s">
        <v>4</v>
      </c>
      <c r="L29" s="145" t="s">
        <v>5</v>
      </c>
      <c r="M29" s="7" t="s">
        <v>21</v>
      </c>
      <c r="N29" s="7" t="s">
        <v>39</v>
      </c>
      <c r="O29" s="131" t="s">
        <v>42</v>
      </c>
      <c r="P29" s="7" t="s">
        <v>22</v>
      </c>
      <c r="Q29" s="17" t="s">
        <v>40</v>
      </c>
      <c r="R29" s="127" t="s">
        <v>41</v>
      </c>
      <c r="S29" s="228" t="s">
        <v>27</v>
      </c>
      <c r="T29" s="228"/>
    </row>
    <row r="30" spans="1:20" ht="22.5">
      <c r="A30" s="113" t="s">
        <v>15</v>
      </c>
      <c r="B30" s="7"/>
      <c r="C30" s="112" t="s">
        <v>80</v>
      </c>
      <c r="D30" s="107" t="s">
        <v>83</v>
      </c>
      <c r="E30" s="115" t="s">
        <v>84</v>
      </c>
      <c r="F30" s="116">
        <v>11</v>
      </c>
      <c r="G30" s="117">
        <v>39082</v>
      </c>
      <c r="H30" s="117">
        <v>39148</v>
      </c>
      <c r="I30" s="102" t="s">
        <v>85</v>
      </c>
      <c r="J30" s="64">
        <v>5250</v>
      </c>
      <c r="K30" s="12">
        <v>1050</v>
      </c>
      <c r="L30" s="128">
        <v>6300</v>
      </c>
      <c r="M30" s="64">
        <v>5250</v>
      </c>
      <c r="N30" s="12">
        <v>1050</v>
      </c>
      <c r="O30" s="128">
        <f>+N30+M30</f>
        <v>6300</v>
      </c>
      <c r="P30" s="64">
        <f aca="true" t="shared" si="3" ref="P30:R31">M30*0.65</f>
        <v>3412.5</v>
      </c>
      <c r="Q30" s="64">
        <f t="shared" si="3"/>
        <v>682.5</v>
      </c>
      <c r="R30" s="128">
        <f t="shared" si="3"/>
        <v>4095</v>
      </c>
      <c r="S30" s="249"/>
      <c r="T30" s="250"/>
    </row>
    <row r="31" spans="1:21" s="19" customFormat="1" ht="22.5">
      <c r="A31" s="113" t="s">
        <v>15</v>
      </c>
      <c r="B31" s="7"/>
      <c r="C31" s="112" t="s">
        <v>80</v>
      </c>
      <c r="D31" s="97" t="s">
        <v>83</v>
      </c>
      <c r="E31" s="97" t="s">
        <v>84</v>
      </c>
      <c r="F31" s="99">
        <v>12</v>
      </c>
      <c r="G31" s="100">
        <v>39082</v>
      </c>
      <c r="H31" s="101">
        <v>39148</v>
      </c>
      <c r="I31" s="102" t="s">
        <v>85</v>
      </c>
      <c r="J31" s="12">
        <v>5250</v>
      </c>
      <c r="K31" s="12">
        <v>1050</v>
      </c>
      <c r="L31" s="140">
        <v>6300</v>
      </c>
      <c r="M31" s="12">
        <v>5250</v>
      </c>
      <c r="N31" s="12">
        <v>1050</v>
      </c>
      <c r="O31" s="128">
        <f>SUM(M31:N31)</f>
        <v>6300</v>
      </c>
      <c r="P31" s="64">
        <f t="shared" si="3"/>
        <v>3412.5</v>
      </c>
      <c r="Q31" s="64">
        <f t="shared" si="3"/>
        <v>682.5</v>
      </c>
      <c r="R31" s="128">
        <f t="shared" si="3"/>
        <v>4095</v>
      </c>
      <c r="S31" s="249"/>
      <c r="T31" s="250"/>
      <c r="U31" s="19" t="s">
        <v>43</v>
      </c>
    </row>
    <row r="32" spans="1:21" s="19" customFormat="1" ht="11.25" customHeight="1">
      <c r="A32" s="113" t="s">
        <v>15</v>
      </c>
      <c r="B32" s="7"/>
      <c r="C32" s="112" t="s">
        <v>80</v>
      </c>
      <c r="D32" s="98" t="s">
        <v>86</v>
      </c>
      <c r="E32" s="98" t="s">
        <v>87</v>
      </c>
      <c r="F32" s="99">
        <v>5</v>
      </c>
      <c r="G32" s="100">
        <v>39164</v>
      </c>
      <c r="H32" s="101">
        <v>39167</v>
      </c>
      <c r="I32" s="102" t="s">
        <v>88</v>
      </c>
      <c r="J32" s="12"/>
      <c r="K32" s="12"/>
      <c r="L32" s="140">
        <v>25000</v>
      </c>
      <c r="M32" s="12">
        <f>25000-160</f>
        <v>24840</v>
      </c>
      <c r="N32" s="62"/>
      <c r="O32" s="128">
        <f>SUM(M32:N32)</f>
        <v>24840</v>
      </c>
      <c r="P32" s="64">
        <f aca="true" t="shared" si="4" ref="P32:R35">M32*0.65</f>
        <v>16146</v>
      </c>
      <c r="Q32" s="64">
        <f t="shared" si="4"/>
        <v>0</v>
      </c>
      <c r="R32" s="128">
        <f t="shared" si="4"/>
        <v>16146</v>
      </c>
      <c r="S32" s="249"/>
      <c r="T32" s="250"/>
      <c r="U32" s="19" t="s">
        <v>43</v>
      </c>
    </row>
    <row r="33" spans="1:20" s="19" customFormat="1" ht="22.5">
      <c r="A33" s="113" t="s">
        <v>15</v>
      </c>
      <c r="B33" s="7"/>
      <c r="C33" s="112" t="s">
        <v>81</v>
      </c>
      <c r="D33" s="97" t="s">
        <v>89</v>
      </c>
      <c r="E33" s="97" t="s">
        <v>90</v>
      </c>
      <c r="F33" s="99">
        <v>57</v>
      </c>
      <c r="G33" s="100">
        <v>39286</v>
      </c>
      <c r="H33" s="101">
        <v>39279</v>
      </c>
      <c r="I33" s="102" t="s">
        <v>85</v>
      </c>
      <c r="J33" s="12">
        <v>2500</v>
      </c>
      <c r="K33" s="12">
        <v>500</v>
      </c>
      <c r="L33" s="140">
        <v>3000</v>
      </c>
      <c r="M33" s="12"/>
      <c r="N33" s="62"/>
      <c r="O33" s="128"/>
      <c r="P33" s="64"/>
      <c r="Q33" s="64"/>
      <c r="R33" s="128"/>
      <c r="S33" s="249" t="s">
        <v>102</v>
      </c>
      <c r="T33" s="250"/>
    </row>
    <row r="34" spans="1:20" s="19" customFormat="1" ht="22.5">
      <c r="A34" s="113" t="s">
        <v>15</v>
      </c>
      <c r="B34" s="7"/>
      <c r="C34" s="112" t="s">
        <v>81</v>
      </c>
      <c r="D34" s="97" t="s">
        <v>91</v>
      </c>
      <c r="E34" s="97" t="s">
        <v>90</v>
      </c>
      <c r="F34" s="99">
        <v>58</v>
      </c>
      <c r="G34" s="100">
        <v>39349</v>
      </c>
      <c r="H34" s="101" t="s">
        <v>92</v>
      </c>
      <c r="I34" s="102" t="s">
        <v>85</v>
      </c>
      <c r="J34" s="12">
        <v>5799.17</v>
      </c>
      <c r="K34" s="12">
        <v>1159.83</v>
      </c>
      <c r="L34" s="140">
        <v>6959.17</v>
      </c>
      <c r="M34" s="12"/>
      <c r="N34" s="62"/>
      <c r="O34" s="128"/>
      <c r="P34" s="64"/>
      <c r="Q34" s="64"/>
      <c r="R34" s="128"/>
      <c r="S34" s="249" t="s">
        <v>102</v>
      </c>
      <c r="T34" s="250"/>
    </row>
    <row r="35" spans="1:20" s="19" customFormat="1" ht="23.25" customHeight="1">
      <c r="A35" s="113" t="s">
        <v>15</v>
      </c>
      <c r="B35" s="59"/>
      <c r="C35" s="112" t="s">
        <v>81</v>
      </c>
      <c r="D35" s="97" t="s">
        <v>91</v>
      </c>
      <c r="E35" s="97" t="s">
        <v>90</v>
      </c>
      <c r="F35" s="99" t="s">
        <v>107</v>
      </c>
      <c r="G35" s="100">
        <v>39416</v>
      </c>
      <c r="H35" s="101">
        <v>39545</v>
      </c>
      <c r="I35" s="102" t="s">
        <v>108</v>
      </c>
      <c r="J35" s="12">
        <v>24000</v>
      </c>
      <c r="K35" s="12">
        <v>4800</v>
      </c>
      <c r="L35" s="140">
        <f>+K35+J35</f>
        <v>28800</v>
      </c>
      <c r="M35" s="12"/>
      <c r="N35" s="62"/>
      <c r="O35" s="128">
        <f>SUM(M35:N35)</f>
        <v>0</v>
      </c>
      <c r="P35" s="64">
        <f t="shared" si="4"/>
        <v>0</v>
      </c>
      <c r="Q35" s="64">
        <f t="shared" si="4"/>
        <v>0</v>
      </c>
      <c r="R35" s="128">
        <f t="shared" si="4"/>
        <v>0</v>
      </c>
      <c r="S35" s="249" t="s">
        <v>109</v>
      </c>
      <c r="T35" s="250"/>
    </row>
    <row r="36" spans="1:20" ht="11.25" customHeight="1">
      <c r="A36" s="7"/>
      <c r="B36" s="7"/>
      <c r="C36" s="7"/>
      <c r="D36" s="7"/>
      <c r="E36" s="106"/>
      <c r="F36" s="7"/>
      <c r="G36" s="7"/>
      <c r="H36" s="106"/>
      <c r="I36" s="106"/>
      <c r="J36" s="147"/>
      <c r="K36" s="147"/>
      <c r="L36" s="145"/>
      <c r="M36" s="7"/>
      <c r="N36" s="7"/>
      <c r="O36" s="131"/>
      <c r="P36" s="7"/>
      <c r="Q36" s="7"/>
      <c r="R36" s="131"/>
      <c r="S36" s="249"/>
      <c r="T36" s="250"/>
    </row>
    <row r="37" spans="19:20" ht="11.25" customHeight="1">
      <c r="S37" s="249"/>
      <c r="T37" s="250"/>
    </row>
    <row r="38" spans="1:20" ht="11.25">
      <c r="A38" s="239" t="s">
        <v>1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1"/>
      <c r="M38" s="65" t="s">
        <v>44</v>
      </c>
      <c r="N38" s="18" t="s">
        <v>39</v>
      </c>
      <c r="O38" s="130" t="s">
        <v>45</v>
      </c>
      <c r="P38" s="18" t="s">
        <v>46</v>
      </c>
      <c r="Q38" s="18" t="s">
        <v>47</v>
      </c>
      <c r="R38" s="130" t="s">
        <v>41</v>
      </c>
      <c r="S38" s="67" t="s">
        <v>25</v>
      </c>
      <c r="T38" s="68" t="s">
        <v>26</v>
      </c>
    </row>
    <row r="39" spans="1:21" ht="11.25">
      <c r="A39" s="217"/>
      <c r="B39" s="218"/>
      <c r="C39" s="244"/>
      <c r="D39" s="245"/>
      <c r="E39" s="245"/>
      <c r="F39" s="245"/>
      <c r="G39" s="245"/>
      <c r="H39" s="245"/>
      <c r="I39" s="245"/>
      <c r="J39" s="245"/>
      <c r="K39" s="246"/>
      <c r="L39" s="134" t="s">
        <v>12</v>
      </c>
      <c r="M39" s="3">
        <v>43000</v>
      </c>
      <c r="N39" s="92"/>
      <c r="O39" s="124"/>
      <c r="P39" s="3"/>
      <c r="Q39" s="3"/>
      <c r="R39" s="124"/>
      <c r="S39" s="69"/>
      <c r="T39" s="69"/>
      <c r="U39" s="19"/>
    </row>
    <row r="40" spans="1:21" ht="11.25">
      <c r="A40" s="217"/>
      <c r="B40" s="218"/>
      <c r="C40" s="32"/>
      <c r="D40" s="82"/>
      <c r="E40" s="82"/>
      <c r="F40" s="31"/>
      <c r="G40" s="31"/>
      <c r="H40" s="31"/>
      <c r="I40" s="87"/>
      <c r="J40" s="31"/>
      <c r="K40" s="196"/>
      <c r="L40" s="138" t="s">
        <v>28</v>
      </c>
      <c r="M40" s="4">
        <f>SUM(M46)</f>
        <v>1650</v>
      </c>
      <c r="N40" s="4">
        <f>SUM(N46)</f>
        <v>0</v>
      </c>
      <c r="O40" s="125">
        <f>+N40+M40</f>
        <v>1650</v>
      </c>
      <c r="P40" s="4">
        <f>SUM(P46)</f>
        <v>1072.5</v>
      </c>
      <c r="Q40" s="4">
        <f>SUM(Q46)</f>
        <v>0</v>
      </c>
      <c r="R40" s="125">
        <f>+Q40+P40</f>
        <v>1072.5</v>
      </c>
      <c r="S40" s="70">
        <f>R40*0.375</f>
        <v>402.1875</v>
      </c>
      <c r="T40" s="70">
        <f>R40-S40</f>
        <v>670.3125</v>
      </c>
      <c r="U40" s="19"/>
    </row>
    <row r="41" spans="1:21" ht="11.25">
      <c r="A41" s="217"/>
      <c r="B41" s="218"/>
      <c r="C41" s="32"/>
      <c r="D41" s="82"/>
      <c r="E41" s="82"/>
      <c r="F41" s="31"/>
      <c r="G41" s="31"/>
      <c r="H41" s="31"/>
      <c r="I41" s="87"/>
      <c r="J41" s="31"/>
      <c r="K41" s="33"/>
      <c r="L41" s="138"/>
      <c r="M41" s="4"/>
      <c r="N41" s="4"/>
      <c r="O41" s="125"/>
      <c r="P41" s="4"/>
      <c r="Q41" s="63"/>
      <c r="R41" s="132"/>
      <c r="S41" s="70">
        <f>R41*0.375</f>
        <v>0</v>
      </c>
      <c r="T41" s="70">
        <f>R41-S41</f>
        <v>0</v>
      </c>
      <c r="U41" s="19"/>
    </row>
    <row r="42" spans="1:21" ht="11.25">
      <c r="A42" s="217"/>
      <c r="B42" s="218"/>
      <c r="C42" s="32"/>
      <c r="D42" s="82"/>
      <c r="E42" s="82"/>
      <c r="F42" s="31"/>
      <c r="G42" s="31"/>
      <c r="H42" s="31"/>
      <c r="I42" s="87"/>
      <c r="J42" s="31"/>
      <c r="K42" s="33"/>
      <c r="L42" s="138"/>
      <c r="M42" s="4"/>
      <c r="N42" s="4"/>
      <c r="O42" s="125"/>
      <c r="P42" s="4"/>
      <c r="Q42" s="4"/>
      <c r="R42" s="125"/>
      <c r="S42" s="70">
        <f>R42*0.375</f>
        <v>0</v>
      </c>
      <c r="T42" s="70">
        <f>R42-S42</f>
        <v>0</v>
      </c>
      <c r="U42" s="19"/>
    </row>
    <row r="43" spans="1:21" ht="11.25">
      <c r="A43" s="217"/>
      <c r="B43" s="218"/>
      <c r="C43" s="32"/>
      <c r="D43" s="82"/>
      <c r="E43" s="82"/>
      <c r="F43" s="31"/>
      <c r="G43" s="31"/>
      <c r="H43" s="31"/>
      <c r="I43" s="87"/>
      <c r="J43" s="31"/>
      <c r="K43" s="33"/>
      <c r="L43" s="138"/>
      <c r="M43" s="4"/>
      <c r="N43" s="4"/>
      <c r="O43" s="125">
        <f>+N43+M43</f>
        <v>0</v>
      </c>
      <c r="P43" s="4"/>
      <c r="Q43" s="4"/>
      <c r="R43" s="125">
        <f>+Q43+P43</f>
        <v>0</v>
      </c>
      <c r="S43" s="70">
        <f>R43*0.375</f>
        <v>0</v>
      </c>
      <c r="T43" s="70">
        <f>R43-S43</f>
        <v>0</v>
      </c>
      <c r="U43" s="19"/>
    </row>
    <row r="44" spans="1:21" ht="10.5" customHeight="1">
      <c r="A44" s="219"/>
      <c r="B44" s="220"/>
      <c r="C44" s="224"/>
      <c r="D44" s="225"/>
      <c r="E44" s="225"/>
      <c r="F44" s="225"/>
      <c r="G44" s="225"/>
      <c r="H44" s="225"/>
      <c r="I44" s="225"/>
      <c r="J44" s="225"/>
      <c r="K44" s="226"/>
      <c r="L44" s="136" t="s">
        <v>13</v>
      </c>
      <c r="M44" s="6">
        <f>M39-M40-M41-M42-M43</f>
        <v>41350</v>
      </c>
      <c r="N44" s="6"/>
      <c r="O44" s="126"/>
      <c r="P44" s="6"/>
      <c r="Q44" s="6"/>
      <c r="R44" s="126"/>
      <c r="S44" s="74"/>
      <c r="T44" s="73"/>
      <c r="U44" s="19"/>
    </row>
    <row r="45" spans="1:20" ht="31.5" customHeight="1">
      <c r="A45" s="7" t="s">
        <v>14</v>
      </c>
      <c r="B45" s="7" t="s">
        <v>11</v>
      </c>
      <c r="C45" s="23" t="s">
        <v>24</v>
      </c>
      <c r="D45" s="23" t="s">
        <v>20</v>
      </c>
      <c r="E45" s="29" t="s">
        <v>2</v>
      </c>
      <c r="F45" s="23" t="s">
        <v>19</v>
      </c>
      <c r="G45" s="23" t="s">
        <v>18</v>
      </c>
      <c r="H45" s="29" t="s">
        <v>17</v>
      </c>
      <c r="I45" s="29" t="s">
        <v>16</v>
      </c>
      <c r="J45" s="144" t="s">
        <v>3</v>
      </c>
      <c r="K45" s="144" t="s">
        <v>4</v>
      </c>
      <c r="L45" s="145" t="s">
        <v>5</v>
      </c>
      <c r="M45" s="7" t="s">
        <v>21</v>
      </c>
      <c r="N45" s="7" t="s">
        <v>39</v>
      </c>
      <c r="O45" s="131" t="s">
        <v>42</v>
      </c>
      <c r="P45" s="7" t="s">
        <v>22</v>
      </c>
      <c r="Q45" s="17" t="s">
        <v>40</v>
      </c>
      <c r="R45" s="127" t="s">
        <v>41</v>
      </c>
      <c r="S45" s="248" t="s">
        <v>27</v>
      </c>
      <c r="T45" s="248"/>
    </row>
    <row r="46" spans="1:20" ht="22.5">
      <c r="A46" s="113" t="s">
        <v>15</v>
      </c>
      <c r="B46" s="7"/>
      <c r="C46" s="112" t="s">
        <v>80</v>
      </c>
      <c r="D46" s="97" t="s">
        <v>103</v>
      </c>
      <c r="E46" s="91" t="s">
        <v>94</v>
      </c>
      <c r="F46" s="8">
        <v>77</v>
      </c>
      <c r="G46" s="15">
        <v>39213</v>
      </c>
      <c r="H46" s="16">
        <v>39216</v>
      </c>
      <c r="I46" s="16" t="s">
        <v>85</v>
      </c>
      <c r="J46" s="12">
        <v>14130</v>
      </c>
      <c r="K46" s="12">
        <v>2826</v>
      </c>
      <c r="L46" s="133">
        <v>16956</v>
      </c>
      <c r="M46" s="64">
        <v>1650</v>
      </c>
      <c r="N46" s="7"/>
      <c r="O46" s="128">
        <f>+N46+M46</f>
        <v>1650</v>
      </c>
      <c r="P46" s="64">
        <f>M46*0.65</f>
        <v>1072.5</v>
      </c>
      <c r="Q46" s="64">
        <f>N46*0.65</f>
        <v>0</v>
      </c>
      <c r="R46" s="128">
        <f>O46*0.65</f>
        <v>1072.5</v>
      </c>
      <c r="S46" s="247"/>
      <c r="T46" s="247"/>
    </row>
    <row r="47" spans="1:20" ht="11.25">
      <c r="A47" s="41"/>
      <c r="B47" s="8"/>
      <c r="C47" s="9"/>
      <c r="D47" s="13"/>
      <c r="E47" s="13"/>
      <c r="F47" s="9"/>
      <c r="G47" s="10"/>
      <c r="H47" s="11"/>
      <c r="I47" s="16"/>
      <c r="J47" s="12"/>
      <c r="K47" s="12"/>
      <c r="L47" s="133"/>
      <c r="M47" s="12"/>
      <c r="N47" s="12"/>
      <c r="O47" s="133"/>
      <c r="P47" s="12"/>
      <c r="Q47" s="12"/>
      <c r="R47" s="133"/>
      <c r="S47" s="232"/>
      <c r="T47" s="232"/>
    </row>
    <row r="48" ht="11.25">
      <c r="S48" s="19"/>
    </row>
    <row r="49" spans="1:20" ht="11.25">
      <c r="A49" s="239" t="s">
        <v>8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1"/>
      <c r="M49" s="65" t="s">
        <v>44</v>
      </c>
      <c r="N49" s="18" t="s">
        <v>39</v>
      </c>
      <c r="O49" s="130" t="s">
        <v>45</v>
      </c>
      <c r="P49" s="18" t="s">
        <v>46</v>
      </c>
      <c r="Q49" s="18" t="s">
        <v>47</v>
      </c>
      <c r="R49" s="130" t="s">
        <v>41</v>
      </c>
      <c r="S49" s="67" t="s">
        <v>25</v>
      </c>
      <c r="T49" s="68" t="s">
        <v>26</v>
      </c>
    </row>
    <row r="50" spans="1:21" ht="11.25">
      <c r="A50" s="217"/>
      <c r="B50" s="218"/>
      <c r="C50" s="244"/>
      <c r="D50" s="245"/>
      <c r="E50" s="245"/>
      <c r="F50" s="245"/>
      <c r="G50" s="245"/>
      <c r="H50" s="245"/>
      <c r="I50" s="245"/>
      <c r="J50" s="245"/>
      <c r="K50" s="246"/>
      <c r="L50" s="141" t="s">
        <v>12</v>
      </c>
      <c r="M50" s="3">
        <v>8000</v>
      </c>
      <c r="N50" s="92"/>
      <c r="O50" s="124"/>
      <c r="P50" s="3"/>
      <c r="Q50" s="3">
        <f>N50*0.65</f>
        <v>0</v>
      </c>
      <c r="R50" s="124">
        <f>SUM(P50:Q50)</f>
        <v>0</v>
      </c>
      <c r="S50" s="69"/>
      <c r="T50" s="69"/>
      <c r="U50" s="19"/>
    </row>
    <row r="51" spans="1:21" ht="11.25">
      <c r="A51" s="217"/>
      <c r="B51" s="218"/>
      <c r="C51" s="32"/>
      <c r="D51" s="82"/>
      <c r="E51" s="82"/>
      <c r="F51" s="31"/>
      <c r="G51" s="31"/>
      <c r="H51" s="31"/>
      <c r="I51" s="87"/>
      <c r="J51" s="31"/>
      <c r="K51" s="196"/>
      <c r="L51" s="138" t="s">
        <v>28</v>
      </c>
      <c r="M51" s="4">
        <f>SUM(M57:M60)</f>
        <v>3146.34</v>
      </c>
      <c r="N51" s="4">
        <f>SUM(N57:N60)</f>
        <v>0</v>
      </c>
      <c r="O51" s="125">
        <f>+N51+M51</f>
        <v>3146.34</v>
      </c>
      <c r="P51" s="4">
        <f>SUM(P57:P60)</f>
        <v>2045.121</v>
      </c>
      <c r="Q51" s="4">
        <f>SUM(Q57:Q60)</f>
        <v>0</v>
      </c>
      <c r="R51" s="125">
        <f>+Q51+P51</f>
        <v>2045.121</v>
      </c>
      <c r="S51" s="70">
        <f>R51*0.375</f>
        <v>766.920375</v>
      </c>
      <c r="T51" s="70">
        <f>R51-S51</f>
        <v>1278.200625</v>
      </c>
      <c r="U51" s="19"/>
    </row>
    <row r="52" spans="1:21" ht="11.25">
      <c r="A52" s="217"/>
      <c r="B52" s="218"/>
      <c r="C52" s="32"/>
      <c r="D52" s="82"/>
      <c r="E52" s="82"/>
      <c r="F52" s="31"/>
      <c r="G52" s="31"/>
      <c r="H52" s="31"/>
      <c r="I52" s="87"/>
      <c r="J52" s="31"/>
      <c r="K52" s="33"/>
      <c r="L52" s="138"/>
      <c r="M52" s="4">
        <v>0</v>
      </c>
      <c r="N52" s="4"/>
      <c r="O52" s="125"/>
      <c r="P52" s="4">
        <v>0</v>
      </c>
      <c r="Q52" s="63"/>
      <c r="R52" s="132"/>
      <c r="S52" s="71">
        <f>P52*0.375</f>
        <v>0</v>
      </c>
      <c r="T52" s="70">
        <f>P52-S52</f>
        <v>0</v>
      </c>
      <c r="U52" s="19"/>
    </row>
    <row r="53" spans="1:21" ht="11.25">
      <c r="A53" s="217"/>
      <c r="B53" s="218"/>
      <c r="C53" s="32"/>
      <c r="D53" s="82"/>
      <c r="E53" s="82"/>
      <c r="F53" s="31"/>
      <c r="G53" s="31"/>
      <c r="H53" s="31"/>
      <c r="I53" s="87"/>
      <c r="J53" s="31"/>
      <c r="K53" s="33"/>
      <c r="L53" s="138"/>
      <c r="M53" s="4"/>
      <c r="N53" s="4"/>
      <c r="O53" s="125"/>
      <c r="P53" s="4"/>
      <c r="Q53" s="63"/>
      <c r="R53" s="132"/>
      <c r="S53" s="71">
        <f>P53*0.375</f>
        <v>0</v>
      </c>
      <c r="T53" s="70">
        <f>P53-S53</f>
        <v>0</v>
      </c>
      <c r="U53" s="19"/>
    </row>
    <row r="54" spans="1:21" ht="11.25">
      <c r="A54" s="217"/>
      <c r="B54" s="218"/>
      <c r="C54" s="32"/>
      <c r="D54" s="82"/>
      <c r="E54" s="82"/>
      <c r="F54" s="31"/>
      <c r="G54" s="31"/>
      <c r="H54" s="31"/>
      <c r="I54" s="87"/>
      <c r="J54" s="31"/>
      <c r="K54" s="33"/>
      <c r="L54" s="138"/>
      <c r="M54" s="4"/>
      <c r="N54" s="4"/>
      <c r="O54" s="125"/>
      <c r="P54" s="4"/>
      <c r="Q54" s="63"/>
      <c r="R54" s="132"/>
      <c r="S54" s="191"/>
      <c r="T54" s="191"/>
      <c r="U54" s="19"/>
    </row>
    <row r="55" spans="1:21" ht="11.25">
      <c r="A55" s="219"/>
      <c r="B55" s="220"/>
      <c r="C55" s="224"/>
      <c r="D55" s="225"/>
      <c r="E55" s="225"/>
      <c r="F55" s="225"/>
      <c r="G55" s="225"/>
      <c r="H55" s="225"/>
      <c r="I55" s="225"/>
      <c r="J55" s="225"/>
      <c r="K55" s="226"/>
      <c r="L55" s="136" t="s">
        <v>13</v>
      </c>
      <c r="M55" s="6">
        <f>M50-M51-M52</f>
        <v>4853.66</v>
      </c>
      <c r="N55" s="6">
        <f>N50-N51-N52</f>
        <v>0</v>
      </c>
      <c r="O55" s="126"/>
      <c r="P55" s="6"/>
      <c r="Q55" s="6">
        <f>Q50-Q51-Q52</f>
        <v>0</v>
      </c>
      <c r="R55" s="126"/>
      <c r="S55" s="73"/>
      <c r="T55" s="73"/>
      <c r="U55" s="19"/>
    </row>
    <row r="56" spans="1:20" ht="30" customHeight="1">
      <c r="A56" s="7" t="s">
        <v>14</v>
      </c>
      <c r="B56" s="7" t="s">
        <v>11</v>
      </c>
      <c r="C56" s="23" t="s">
        <v>24</v>
      </c>
      <c r="D56" s="23" t="s">
        <v>20</v>
      </c>
      <c r="E56" s="29" t="s">
        <v>2</v>
      </c>
      <c r="F56" s="23" t="s">
        <v>19</v>
      </c>
      <c r="G56" s="23" t="s">
        <v>18</v>
      </c>
      <c r="H56" s="29" t="s">
        <v>17</v>
      </c>
      <c r="I56" s="29" t="s">
        <v>16</v>
      </c>
      <c r="J56" s="144" t="s">
        <v>3</v>
      </c>
      <c r="K56" s="144" t="s">
        <v>4</v>
      </c>
      <c r="L56" s="145" t="s">
        <v>5</v>
      </c>
      <c r="M56" s="7" t="s">
        <v>21</v>
      </c>
      <c r="N56" s="7" t="s">
        <v>39</v>
      </c>
      <c r="O56" s="131" t="s">
        <v>42</v>
      </c>
      <c r="P56" s="7" t="s">
        <v>22</v>
      </c>
      <c r="Q56" s="17" t="s">
        <v>40</v>
      </c>
      <c r="R56" s="127" t="s">
        <v>41</v>
      </c>
      <c r="S56" s="248" t="s">
        <v>27</v>
      </c>
      <c r="T56" s="248"/>
    </row>
    <row r="57" spans="1:20" ht="22.5">
      <c r="A57" s="113" t="s">
        <v>15</v>
      </c>
      <c r="B57" s="7"/>
      <c r="C57" s="112" t="s">
        <v>80</v>
      </c>
      <c r="D57" s="14" t="s">
        <v>93</v>
      </c>
      <c r="E57" s="91" t="s">
        <v>94</v>
      </c>
      <c r="F57" s="8">
        <v>77</v>
      </c>
      <c r="G57" s="15">
        <v>39213</v>
      </c>
      <c r="H57" s="16">
        <v>39216</v>
      </c>
      <c r="I57" s="16" t="s">
        <v>85</v>
      </c>
      <c r="J57" s="12">
        <v>14130</v>
      </c>
      <c r="K57" s="12">
        <v>2826</v>
      </c>
      <c r="L57" s="133">
        <v>16956</v>
      </c>
      <c r="M57" s="12">
        <v>850</v>
      </c>
      <c r="N57" s="12"/>
      <c r="O57" s="133">
        <f>+N57+M57</f>
        <v>850</v>
      </c>
      <c r="P57" s="12">
        <f>M57*0.65</f>
        <v>552.5</v>
      </c>
      <c r="Q57" s="12"/>
      <c r="R57" s="133">
        <f>+Q57+P57</f>
        <v>552.5</v>
      </c>
      <c r="S57" s="232"/>
      <c r="T57" s="232"/>
    </row>
    <row r="58" spans="1:20" ht="22.5">
      <c r="A58" s="113" t="s">
        <v>15</v>
      </c>
      <c r="B58" s="7"/>
      <c r="C58" s="112" t="s">
        <v>80</v>
      </c>
      <c r="D58" s="14" t="s">
        <v>93</v>
      </c>
      <c r="E58" s="91" t="s">
        <v>94</v>
      </c>
      <c r="F58" s="8">
        <v>86</v>
      </c>
      <c r="G58" s="15">
        <v>39225</v>
      </c>
      <c r="H58" s="16">
        <v>39225</v>
      </c>
      <c r="I58" s="16" t="s">
        <v>85</v>
      </c>
      <c r="J58" s="12">
        <v>13333.34</v>
      </c>
      <c r="K58" s="12">
        <v>2666.67</v>
      </c>
      <c r="L58" s="133">
        <v>16000</v>
      </c>
      <c r="M58" s="12">
        <v>2296.34</v>
      </c>
      <c r="N58" s="12"/>
      <c r="O58" s="133">
        <f>+N58+M58</f>
        <v>2296.34</v>
      </c>
      <c r="P58" s="12">
        <f>M58*0.65</f>
        <v>1492.621</v>
      </c>
      <c r="Q58" s="12"/>
      <c r="R58" s="133">
        <f>+Q58+P58</f>
        <v>1492.621</v>
      </c>
      <c r="S58" s="232"/>
      <c r="T58" s="232"/>
    </row>
    <row r="59" spans="1:20" ht="11.25">
      <c r="A59" s="40"/>
      <c r="B59" s="8"/>
      <c r="C59" s="9"/>
      <c r="D59" s="14"/>
      <c r="E59" s="91"/>
      <c r="F59" s="8"/>
      <c r="G59" s="15"/>
      <c r="H59" s="16"/>
      <c r="I59" s="16"/>
      <c r="J59" s="12"/>
      <c r="K59" s="12"/>
      <c r="L59" s="133"/>
      <c r="M59" s="12"/>
      <c r="N59" s="12"/>
      <c r="O59" s="133"/>
      <c r="P59" s="12"/>
      <c r="Q59" s="12"/>
      <c r="R59" s="133"/>
      <c r="S59" s="14"/>
      <c r="T59" s="14"/>
    </row>
    <row r="60" spans="1:20" ht="11.25">
      <c r="A60" s="41"/>
      <c r="B60" s="8"/>
      <c r="C60" s="9"/>
      <c r="D60" s="13"/>
      <c r="E60" s="13"/>
      <c r="F60" s="9"/>
      <c r="G60" s="10"/>
      <c r="H60" s="11"/>
      <c r="I60" s="16"/>
      <c r="J60" s="12"/>
      <c r="K60" s="12"/>
      <c r="L60" s="133"/>
      <c r="M60" s="12"/>
      <c r="N60" s="12"/>
      <c r="O60" s="133"/>
      <c r="P60" s="12"/>
      <c r="Q60" s="12"/>
      <c r="R60" s="133"/>
      <c r="S60" s="232"/>
      <c r="T60" s="232"/>
    </row>
    <row r="61" ht="11.25">
      <c r="S61" s="19"/>
    </row>
    <row r="62" spans="1:20" ht="11.25">
      <c r="A62" s="239" t="s">
        <v>23</v>
      </c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1"/>
      <c r="M62" s="65" t="s">
        <v>44</v>
      </c>
      <c r="N62" s="18" t="s">
        <v>39</v>
      </c>
      <c r="O62" s="130" t="s">
        <v>45</v>
      </c>
      <c r="P62" s="18" t="s">
        <v>46</v>
      </c>
      <c r="Q62" s="18" t="s">
        <v>47</v>
      </c>
      <c r="R62" s="130" t="s">
        <v>41</v>
      </c>
      <c r="S62" s="75" t="s">
        <v>25</v>
      </c>
      <c r="T62" s="76" t="s">
        <v>26</v>
      </c>
    </row>
    <row r="63" spans="1:21" ht="11.25">
      <c r="A63" s="217"/>
      <c r="B63" s="218"/>
      <c r="C63" s="221"/>
      <c r="D63" s="222"/>
      <c r="E63" s="222"/>
      <c r="F63" s="222"/>
      <c r="G63" s="222"/>
      <c r="H63" s="222"/>
      <c r="I63" s="222"/>
      <c r="J63" s="222"/>
      <c r="K63" s="223"/>
      <c r="L63" s="141" t="s">
        <v>12</v>
      </c>
      <c r="M63" s="3">
        <v>24100</v>
      </c>
      <c r="N63" s="92"/>
      <c r="O63" s="124"/>
      <c r="P63" s="3"/>
      <c r="Q63" s="3"/>
      <c r="R63" s="124"/>
      <c r="S63" s="77"/>
      <c r="T63" s="77"/>
      <c r="U63" s="19"/>
    </row>
    <row r="64" spans="1:21" ht="11.25">
      <c r="A64" s="217"/>
      <c r="B64" s="218"/>
      <c r="C64" s="32"/>
      <c r="D64" s="82"/>
      <c r="E64" s="82"/>
      <c r="F64" s="31"/>
      <c r="G64" s="31"/>
      <c r="H64" s="31"/>
      <c r="I64" s="87"/>
      <c r="J64" s="31"/>
      <c r="K64" s="196"/>
      <c r="L64" s="138" t="s">
        <v>28</v>
      </c>
      <c r="M64" s="4">
        <f>+M72</f>
        <v>0</v>
      </c>
      <c r="N64" s="4">
        <f>+N72</f>
        <v>0</v>
      </c>
      <c r="O64" s="125">
        <f>+N64+M64</f>
        <v>0</v>
      </c>
      <c r="P64" s="4">
        <f>+P72</f>
        <v>0</v>
      </c>
      <c r="Q64" s="4">
        <f>+Q72</f>
        <v>0</v>
      </c>
      <c r="R64" s="125">
        <f>+Q64+P64</f>
        <v>0</v>
      </c>
      <c r="S64" s="70">
        <f aca="true" t="shared" si="5" ref="S64:S69">R64*0.375</f>
        <v>0</v>
      </c>
      <c r="T64" s="70">
        <f aca="true" t="shared" si="6" ref="T64:T69">R64-S64</f>
        <v>0</v>
      </c>
      <c r="U64" s="19"/>
    </row>
    <row r="65" spans="1:21" ht="11.25">
      <c r="A65" s="217"/>
      <c r="B65" s="218"/>
      <c r="C65" s="32"/>
      <c r="D65" s="82"/>
      <c r="E65" s="82"/>
      <c r="F65" s="31"/>
      <c r="G65" s="31"/>
      <c r="H65" s="31"/>
      <c r="I65" s="87"/>
      <c r="J65" s="31"/>
      <c r="K65" s="33"/>
      <c r="L65" s="135"/>
      <c r="M65" s="4">
        <f>SUM(M73:M73)</f>
        <v>0</v>
      </c>
      <c r="N65" s="4"/>
      <c r="O65" s="125"/>
      <c r="P65" s="4"/>
      <c r="Q65" s="63"/>
      <c r="R65" s="132"/>
      <c r="S65" s="70">
        <f t="shared" si="5"/>
        <v>0</v>
      </c>
      <c r="T65" s="70">
        <f t="shared" si="6"/>
        <v>0</v>
      </c>
      <c r="U65" s="19"/>
    </row>
    <row r="66" spans="1:21" ht="11.25">
      <c r="A66" s="217"/>
      <c r="B66" s="218"/>
      <c r="C66" s="32"/>
      <c r="D66" s="82"/>
      <c r="E66" s="82"/>
      <c r="F66" s="31"/>
      <c r="G66" s="31"/>
      <c r="H66" s="31"/>
      <c r="I66" s="87"/>
      <c r="J66" s="31"/>
      <c r="K66" s="33"/>
      <c r="L66" s="135"/>
      <c r="M66" s="4"/>
      <c r="N66" s="4"/>
      <c r="O66" s="125"/>
      <c r="P66" s="4"/>
      <c r="Q66" s="63"/>
      <c r="R66" s="132"/>
      <c r="S66" s="70">
        <f t="shared" si="5"/>
        <v>0</v>
      </c>
      <c r="T66" s="70">
        <f t="shared" si="6"/>
        <v>0</v>
      </c>
      <c r="U66" s="19"/>
    </row>
    <row r="67" spans="1:21" ht="11.25">
      <c r="A67" s="217"/>
      <c r="B67" s="218"/>
      <c r="C67" s="32"/>
      <c r="D67" s="82"/>
      <c r="E67" s="82"/>
      <c r="F67" s="31"/>
      <c r="G67" s="31"/>
      <c r="H67" s="31"/>
      <c r="I67" s="87"/>
      <c r="J67" s="31"/>
      <c r="K67" s="33"/>
      <c r="L67" s="135"/>
      <c r="M67" s="4"/>
      <c r="N67" s="4"/>
      <c r="O67" s="125"/>
      <c r="P67" s="4"/>
      <c r="Q67" s="4"/>
      <c r="R67" s="125">
        <f>+Q67+P67</f>
        <v>0</v>
      </c>
      <c r="S67" s="70">
        <f t="shared" si="5"/>
        <v>0</v>
      </c>
      <c r="T67" s="70">
        <f t="shared" si="6"/>
        <v>0</v>
      </c>
      <c r="U67" s="19"/>
    </row>
    <row r="68" spans="1:21" ht="11.25">
      <c r="A68" s="217"/>
      <c r="B68" s="218"/>
      <c r="C68" s="32"/>
      <c r="D68" s="82"/>
      <c r="E68" s="82"/>
      <c r="F68" s="31"/>
      <c r="G68" s="31"/>
      <c r="H68" s="31"/>
      <c r="I68" s="87"/>
      <c r="J68" s="31"/>
      <c r="K68" s="33"/>
      <c r="L68" s="135"/>
      <c r="M68" s="4"/>
      <c r="N68" s="4"/>
      <c r="O68" s="125"/>
      <c r="P68" s="4"/>
      <c r="Q68" s="4"/>
      <c r="R68" s="125"/>
      <c r="S68" s="70">
        <f t="shared" si="5"/>
        <v>0</v>
      </c>
      <c r="T68" s="70">
        <f t="shared" si="6"/>
        <v>0</v>
      </c>
      <c r="U68" s="19"/>
    </row>
    <row r="69" spans="1:21" ht="11.25">
      <c r="A69" s="217"/>
      <c r="B69" s="218"/>
      <c r="C69" s="32"/>
      <c r="D69" s="82"/>
      <c r="E69" s="82"/>
      <c r="F69" s="31"/>
      <c r="G69" s="31"/>
      <c r="H69" s="31"/>
      <c r="I69" s="87"/>
      <c r="J69" s="31"/>
      <c r="K69" s="33"/>
      <c r="L69" s="135"/>
      <c r="M69" s="4"/>
      <c r="N69" s="4"/>
      <c r="O69" s="125">
        <f>+N69+M69</f>
        <v>0</v>
      </c>
      <c r="P69" s="4"/>
      <c r="Q69" s="4"/>
      <c r="R69" s="125">
        <f>+Q69+P69</f>
        <v>0</v>
      </c>
      <c r="S69" s="70">
        <f t="shared" si="5"/>
        <v>0</v>
      </c>
      <c r="T69" s="70">
        <f t="shared" si="6"/>
        <v>0</v>
      </c>
      <c r="U69" s="19"/>
    </row>
    <row r="70" spans="1:21" ht="11.25">
      <c r="A70" s="219"/>
      <c r="B70" s="220"/>
      <c r="C70" s="34"/>
      <c r="D70" s="83"/>
      <c r="E70" s="83"/>
      <c r="F70" s="35"/>
      <c r="G70" s="35"/>
      <c r="H70" s="35"/>
      <c r="I70" s="88"/>
      <c r="J70" s="35"/>
      <c r="K70" s="36"/>
      <c r="L70" s="136" t="s">
        <v>13</v>
      </c>
      <c r="M70" s="6">
        <f>M63-M64-M65-M66-M67-M68-M69</f>
        <v>24100</v>
      </c>
      <c r="N70" s="6"/>
      <c r="O70" s="126"/>
      <c r="P70" s="6"/>
      <c r="Q70" s="6"/>
      <c r="R70" s="126"/>
      <c r="S70" s="73"/>
      <c r="T70" s="73"/>
      <c r="U70" s="19"/>
    </row>
    <row r="71" spans="1:20" ht="30.75" customHeight="1">
      <c r="A71" s="7" t="s">
        <v>14</v>
      </c>
      <c r="B71" s="7" t="s">
        <v>11</v>
      </c>
      <c r="C71" s="23" t="s">
        <v>24</v>
      </c>
      <c r="D71" s="23" t="s">
        <v>20</v>
      </c>
      <c r="E71" s="29" t="s">
        <v>2</v>
      </c>
      <c r="F71" s="23" t="s">
        <v>19</v>
      </c>
      <c r="G71" s="23" t="s">
        <v>18</v>
      </c>
      <c r="H71" s="29" t="s">
        <v>17</v>
      </c>
      <c r="I71" s="29" t="s">
        <v>16</v>
      </c>
      <c r="J71" s="144" t="s">
        <v>3</v>
      </c>
      <c r="K71" s="144" t="s">
        <v>4</v>
      </c>
      <c r="L71" s="145" t="s">
        <v>5</v>
      </c>
      <c r="M71" s="7" t="s">
        <v>21</v>
      </c>
      <c r="N71" s="7" t="s">
        <v>39</v>
      </c>
      <c r="O71" s="131" t="s">
        <v>42</v>
      </c>
      <c r="P71" s="7" t="s">
        <v>22</v>
      </c>
      <c r="Q71" s="17" t="s">
        <v>40</v>
      </c>
      <c r="R71" s="127" t="s">
        <v>41</v>
      </c>
      <c r="S71" s="248" t="s">
        <v>27</v>
      </c>
      <c r="T71" s="248"/>
    </row>
    <row r="72" spans="1:20" ht="30.75" customHeight="1">
      <c r="A72" s="7" t="s">
        <v>15</v>
      </c>
      <c r="B72" s="7"/>
      <c r="C72" s="112" t="s">
        <v>80</v>
      </c>
      <c r="D72" s="197" t="s">
        <v>95</v>
      </c>
      <c r="E72" s="198" t="s">
        <v>96</v>
      </c>
      <c r="F72" s="197">
        <v>106</v>
      </c>
      <c r="G72" s="197">
        <v>39417</v>
      </c>
      <c r="H72" s="198" t="s">
        <v>97</v>
      </c>
      <c r="I72" s="198" t="s">
        <v>98</v>
      </c>
      <c r="J72" s="199">
        <v>12083.34</v>
      </c>
      <c r="K72" s="199">
        <v>2416.67</v>
      </c>
      <c r="L72" s="200">
        <v>14500</v>
      </c>
      <c r="M72" s="7"/>
      <c r="N72" s="7"/>
      <c r="O72" s="131"/>
      <c r="P72" s="7"/>
      <c r="Q72" s="17"/>
      <c r="R72" s="127"/>
      <c r="S72" s="251" t="s">
        <v>104</v>
      </c>
      <c r="T72" s="252"/>
    </row>
    <row r="73" spans="1:20" ht="11.25">
      <c r="A73" s="40"/>
      <c r="B73" s="8"/>
      <c r="C73" s="9"/>
      <c r="D73" s="13"/>
      <c r="E73" s="13"/>
      <c r="F73" s="8"/>
      <c r="G73" s="15"/>
      <c r="H73" s="15"/>
      <c r="I73" s="16"/>
      <c r="J73" s="12"/>
      <c r="K73" s="148"/>
      <c r="L73" s="149"/>
      <c r="M73" s="12"/>
      <c r="N73" s="12"/>
      <c r="O73" s="133"/>
      <c r="P73" s="12"/>
      <c r="Q73" s="12"/>
      <c r="R73" s="133"/>
      <c r="S73" s="232"/>
      <c r="T73" s="232"/>
    </row>
    <row r="74" ht="11.25">
      <c r="S74" s="19"/>
    </row>
    <row r="75" spans="1:20" ht="11.25">
      <c r="A75" s="239" t="s">
        <v>9</v>
      </c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150"/>
      <c r="M75" s="65" t="s">
        <v>44</v>
      </c>
      <c r="N75" s="18" t="s">
        <v>39</v>
      </c>
      <c r="O75" s="130" t="s">
        <v>45</v>
      </c>
      <c r="P75" s="18" t="s">
        <v>46</v>
      </c>
      <c r="Q75" s="18" t="s">
        <v>47</v>
      </c>
      <c r="R75" s="130" t="s">
        <v>41</v>
      </c>
      <c r="S75" s="78" t="s">
        <v>25</v>
      </c>
      <c r="T75" s="78" t="s">
        <v>26</v>
      </c>
    </row>
    <row r="76" spans="1:21" ht="11.25">
      <c r="A76" s="217"/>
      <c r="B76" s="218"/>
      <c r="C76" s="221"/>
      <c r="D76" s="222"/>
      <c r="E76" s="222"/>
      <c r="F76" s="222"/>
      <c r="G76" s="222"/>
      <c r="H76" s="222"/>
      <c r="I76" s="222"/>
      <c r="J76" s="222"/>
      <c r="K76" s="223"/>
      <c r="L76" s="141" t="s">
        <v>12</v>
      </c>
      <c r="M76" s="3">
        <v>19800</v>
      </c>
      <c r="N76" s="92"/>
      <c r="O76" s="124"/>
      <c r="P76" s="3"/>
      <c r="Q76" s="3"/>
      <c r="R76" s="124"/>
      <c r="S76" s="69"/>
      <c r="T76" s="69"/>
      <c r="U76" s="19"/>
    </row>
    <row r="77" spans="1:21" ht="11.25">
      <c r="A77" s="217"/>
      <c r="B77" s="218"/>
      <c r="C77" s="32"/>
      <c r="D77" s="82"/>
      <c r="E77" s="82"/>
      <c r="F77" s="31"/>
      <c r="G77" s="31"/>
      <c r="H77" s="31"/>
      <c r="I77" s="87"/>
      <c r="J77" s="31"/>
      <c r="K77" s="196"/>
      <c r="L77" s="138" t="s">
        <v>28</v>
      </c>
      <c r="M77" s="4">
        <f>SUM(M83:M84)</f>
        <v>9565</v>
      </c>
      <c r="N77" s="4">
        <f>SUM(N83:N84)</f>
        <v>0</v>
      </c>
      <c r="O77" s="125">
        <f>+N77+M77</f>
        <v>9565</v>
      </c>
      <c r="P77" s="4">
        <f>SUM(P83:P84)</f>
        <v>6217.25</v>
      </c>
      <c r="Q77" s="4">
        <f>SUM(Q83:Q84)</f>
        <v>0</v>
      </c>
      <c r="R77" s="125">
        <f>+Q77+P77</f>
        <v>6217.25</v>
      </c>
      <c r="S77" s="70">
        <f>R77*0.375</f>
        <v>2331.46875</v>
      </c>
      <c r="T77" s="70">
        <f>R77-S77</f>
        <v>3885.78125</v>
      </c>
      <c r="U77" s="19"/>
    </row>
    <row r="78" spans="1:21" ht="11.25">
      <c r="A78" s="217"/>
      <c r="B78" s="218"/>
      <c r="C78" s="32"/>
      <c r="D78" s="82"/>
      <c r="E78" s="82"/>
      <c r="F78" s="31"/>
      <c r="G78" s="31"/>
      <c r="H78" s="31"/>
      <c r="I78" s="87"/>
      <c r="J78" s="31"/>
      <c r="K78" s="33"/>
      <c r="L78" s="135"/>
      <c r="M78" s="4"/>
      <c r="N78" s="4"/>
      <c r="O78" s="125"/>
      <c r="P78" s="4"/>
      <c r="Q78" s="63"/>
      <c r="R78" s="132"/>
      <c r="S78" s="70">
        <f>R78*0.375</f>
        <v>0</v>
      </c>
      <c r="T78" s="70">
        <f>R78-S78</f>
        <v>0</v>
      </c>
      <c r="U78" s="19"/>
    </row>
    <row r="79" spans="1:21" ht="11.25">
      <c r="A79" s="217"/>
      <c r="B79" s="218"/>
      <c r="C79" s="32"/>
      <c r="D79" s="82"/>
      <c r="E79" s="82"/>
      <c r="F79" s="31"/>
      <c r="G79" s="31"/>
      <c r="H79" s="31"/>
      <c r="I79" s="87"/>
      <c r="J79" s="31"/>
      <c r="K79" s="33"/>
      <c r="L79" s="135"/>
      <c r="M79" s="4"/>
      <c r="N79" s="4"/>
      <c r="O79" s="125">
        <f>+N79+M79</f>
        <v>0</v>
      </c>
      <c r="P79" s="4"/>
      <c r="Q79" s="4"/>
      <c r="R79" s="125">
        <f>+Q79+P79</f>
        <v>0</v>
      </c>
      <c r="S79" s="70">
        <f>R79*0.375</f>
        <v>0</v>
      </c>
      <c r="T79" s="70">
        <f>R79-S79</f>
        <v>0</v>
      </c>
      <c r="U79" s="19"/>
    </row>
    <row r="80" spans="1:21" ht="11.25">
      <c r="A80" s="217"/>
      <c r="B80" s="218"/>
      <c r="C80" s="32"/>
      <c r="D80" s="82"/>
      <c r="E80" s="82"/>
      <c r="F80" s="31"/>
      <c r="G80" s="31"/>
      <c r="H80" s="31"/>
      <c r="I80" s="87"/>
      <c r="J80" s="31"/>
      <c r="K80" s="33"/>
      <c r="L80" s="135"/>
      <c r="M80" s="4"/>
      <c r="N80" s="4"/>
      <c r="O80" s="125">
        <f>+N80+M80</f>
        <v>0</v>
      </c>
      <c r="P80" s="4"/>
      <c r="Q80" s="4"/>
      <c r="R80" s="125">
        <f>+Q80+P80</f>
        <v>0</v>
      </c>
      <c r="S80" s="70">
        <f>R80*0.375</f>
        <v>0</v>
      </c>
      <c r="T80" s="70">
        <f>R80-S80</f>
        <v>0</v>
      </c>
      <c r="U80" s="19"/>
    </row>
    <row r="81" spans="1:21" ht="11.25">
      <c r="A81" s="219"/>
      <c r="B81" s="220"/>
      <c r="C81" s="224"/>
      <c r="D81" s="225"/>
      <c r="E81" s="225"/>
      <c r="F81" s="225"/>
      <c r="G81" s="225"/>
      <c r="H81" s="225"/>
      <c r="I81" s="225"/>
      <c r="J81" s="225"/>
      <c r="K81" s="226"/>
      <c r="L81" s="136" t="s">
        <v>13</v>
      </c>
      <c r="M81" s="6">
        <f>M76-M77-M78-M79-M80</f>
        <v>10235</v>
      </c>
      <c r="N81" s="6"/>
      <c r="O81" s="126"/>
      <c r="P81" s="6"/>
      <c r="Q81" s="6"/>
      <c r="R81" s="126"/>
      <c r="S81" s="73"/>
      <c r="T81" s="73"/>
      <c r="U81" s="19"/>
    </row>
    <row r="82" spans="1:20" ht="35.25" customHeight="1">
      <c r="A82" s="7" t="s">
        <v>14</v>
      </c>
      <c r="B82" s="7" t="s">
        <v>11</v>
      </c>
      <c r="C82" s="23" t="s">
        <v>24</v>
      </c>
      <c r="D82" s="23" t="s">
        <v>20</v>
      </c>
      <c r="E82" s="29" t="s">
        <v>2</v>
      </c>
      <c r="F82" s="23" t="s">
        <v>19</v>
      </c>
      <c r="G82" s="23" t="s">
        <v>18</v>
      </c>
      <c r="H82" s="29" t="s">
        <v>17</v>
      </c>
      <c r="I82" s="29" t="s">
        <v>16</v>
      </c>
      <c r="J82" s="144" t="s">
        <v>3</v>
      </c>
      <c r="K82" s="144" t="s">
        <v>4</v>
      </c>
      <c r="L82" s="145" t="s">
        <v>5</v>
      </c>
      <c r="M82" s="7" t="s">
        <v>21</v>
      </c>
      <c r="N82" s="7" t="s">
        <v>39</v>
      </c>
      <c r="O82" s="131" t="s">
        <v>42</v>
      </c>
      <c r="P82" s="7" t="s">
        <v>22</v>
      </c>
      <c r="Q82" s="17" t="s">
        <v>40</v>
      </c>
      <c r="R82" s="127" t="s">
        <v>41</v>
      </c>
      <c r="S82" s="248" t="s">
        <v>27</v>
      </c>
      <c r="T82" s="248"/>
    </row>
    <row r="83" spans="1:20" ht="22.5">
      <c r="A83" s="113" t="s">
        <v>15</v>
      </c>
      <c r="B83" s="7"/>
      <c r="C83" s="112" t="s">
        <v>80</v>
      </c>
      <c r="D83" s="14" t="s">
        <v>93</v>
      </c>
      <c r="E83" s="91" t="s">
        <v>94</v>
      </c>
      <c r="F83" s="8">
        <v>77</v>
      </c>
      <c r="G83" s="15">
        <v>39213</v>
      </c>
      <c r="H83" s="16">
        <v>39216</v>
      </c>
      <c r="I83" s="16" t="s">
        <v>85</v>
      </c>
      <c r="J83" s="12">
        <v>14130</v>
      </c>
      <c r="K83" s="12">
        <v>2826</v>
      </c>
      <c r="L83" s="133">
        <v>16956</v>
      </c>
      <c r="M83" s="64">
        <v>7730</v>
      </c>
      <c r="N83" s="7"/>
      <c r="O83" s="128">
        <f>+N83+M83</f>
        <v>7730</v>
      </c>
      <c r="P83" s="64">
        <f aca="true" t="shared" si="7" ref="P83:R84">M83*0.65</f>
        <v>5024.5</v>
      </c>
      <c r="Q83" s="64">
        <f t="shared" si="7"/>
        <v>0</v>
      </c>
      <c r="R83" s="128">
        <f t="shared" si="7"/>
        <v>5024.5</v>
      </c>
      <c r="S83" s="247"/>
      <c r="T83" s="247"/>
    </row>
    <row r="84" spans="1:20" ht="22.5">
      <c r="A84" s="113" t="s">
        <v>15</v>
      </c>
      <c r="B84" s="7"/>
      <c r="C84" s="112" t="s">
        <v>80</v>
      </c>
      <c r="D84" s="14" t="s">
        <v>93</v>
      </c>
      <c r="E84" s="91" t="s">
        <v>94</v>
      </c>
      <c r="F84" s="8">
        <v>86</v>
      </c>
      <c r="G84" s="15">
        <v>39225</v>
      </c>
      <c r="H84" s="16">
        <v>39225</v>
      </c>
      <c r="I84" s="16" t="s">
        <v>85</v>
      </c>
      <c r="J84" s="12">
        <v>13333.34</v>
      </c>
      <c r="K84" s="12">
        <v>2666.67</v>
      </c>
      <c r="L84" s="133">
        <v>16000</v>
      </c>
      <c r="M84" s="64">
        <v>1835</v>
      </c>
      <c r="N84" s="7"/>
      <c r="O84" s="128">
        <f>+N84+M84</f>
        <v>1835</v>
      </c>
      <c r="P84" s="64">
        <f t="shared" si="7"/>
        <v>1192.75</v>
      </c>
      <c r="Q84" s="64">
        <f t="shared" si="7"/>
        <v>0</v>
      </c>
      <c r="R84" s="128">
        <f t="shared" si="7"/>
        <v>1192.75</v>
      </c>
      <c r="S84" s="194"/>
      <c r="T84" s="194"/>
    </row>
    <row r="85" spans="1:20" ht="11.25">
      <c r="A85" s="41"/>
      <c r="B85" s="8"/>
      <c r="C85" s="9"/>
      <c r="D85" s="13"/>
      <c r="E85" s="13"/>
      <c r="F85" s="9"/>
      <c r="G85" s="10"/>
      <c r="H85" s="11"/>
      <c r="I85" s="16"/>
      <c r="J85" s="12"/>
      <c r="K85" s="12"/>
      <c r="L85" s="133"/>
      <c r="M85" s="12"/>
      <c r="N85" s="12"/>
      <c r="O85" s="133"/>
      <c r="P85" s="12"/>
      <c r="Q85" s="12"/>
      <c r="R85" s="133"/>
      <c r="S85" s="232"/>
      <c r="T85" s="232"/>
    </row>
    <row r="86" ht="11.25">
      <c r="S86" s="19"/>
    </row>
    <row r="87" spans="1:20" ht="11.25">
      <c r="A87" s="239" t="s">
        <v>10</v>
      </c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151"/>
      <c r="M87" s="65" t="s">
        <v>44</v>
      </c>
      <c r="N87" s="18" t="s">
        <v>39</v>
      </c>
      <c r="O87" s="130" t="s">
        <v>45</v>
      </c>
      <c r="P87" s="18" t="s">
        <v>46</v>
      </c>
      <c r="Q87" s="18" t="s">
        <v>47</v>
      </c>
      <c r="R87" s="130" t="s">
        <v>41</v>
      </c>
      <c r="S87" s="67" t="s">
        <v>25</v>
      </c>
      <c r="T87" s="68" t="s">
        <v>26</v>
      </c>
    </row>
    <row r="88" spans="1:21" ht="11.25">
      <c r="A88" s="217"/>
      <c r="B88" s="218"/>
      <c r="C88" s="221"/>
      <c r="D88" s="222"/>
      <c r="E88" s="222"/>
      <c r="F88" s="222"/>
      <c r="G88" s="222"/>
      <c r="H88" s="222"/>
      <c r="I88" s="222"/>
      <c r="J88" s="222"/>
      <c r="K88" s="223"/>
      <c r="L88" s="141" t="s">
        <v>12</v>
      </c>
      <c r="M88" s="3">
        <f>26560</f>
        <v>26560</v>
      </c>
      <c r="N88" s="92"/>
      <c r="O88" s="124"/>
      <c r="P88" s="3"/>
      <c r="Q88" s="3"/>
      <c r="R88" s="124"/>
      <c r="S88" s="69"/>
      <c r="T88" s="69"/>
      <c r="U88" s="19"/>
    </row>
    <row r="89" spans="1:21" ht="11.25">
      <c r="A89" s="217"/>
      <c r="B89" s="218"/>
      <c r="C89" s="32"/>
      <c r="D89" s="82"/>
      <c r="E89" s="82"/>
      <c r="F89" s="31"/>
      <c r="G89" s="31"/>
      <c r="H89" s="31"/>
      <c r="I89" s="87"/>
      <c r="J89" s="31"/>
      <c r="K89" s="196"/>
      <c r="L89" s="138" t="s">
        <v>28</v>
      </c>
      <c r="M89" s="4">
        <f>+M95</f>
        <v>1666.67</v>
      </c>
      <c r="N89" s="4">
        <f>+N95</f>
        <v>0</v>
      </c>
      <c r="O89" s="125">
        <f>+N89+M89</f>
        <v>1666.67</v>
      </c>
      <c r="P89" s="4">
        <f>+P95</f>
        <v>1083.3355000000001</v>
      </c>
      <c r="Q89" s="4">
        <f>+Q95</f>
        <v>0</v>
      </c>
      <c r="R89" s="125">
        <f>+Q89+P89</f>
        <v>1083.3355000000001</v>
      </c>
      <c r="S89" s="70">
        <f>R89*0.375</f>
        <v>406.25081250000005</v>
      </c>
      <c r="T89" s="70">
        <f>R89-S89</f>
        <v>677.0846875000001</v>
      </c>
      <c r="U89" s="19"/>
    </row>
    <row r="90" spans="1:21" ht="11.25">
      <c r="A90" s="217"/>
      <c r="B90" s="218"/>
      <c r="C90" s="32"/>
      <c r="D90" s="82"/>
      <c r="E90" s="82"/>
      <c r="F90" s="31"/>
      <c r="G90" s="31"/>
      <c r="H90" s="31"/>
      <c r="I90" s="87"/>
      <c r="J90" s="31"/>
      <c r="K90" s="33"/>
      <c r="L90" s="135"/>
      <c r="M90" s="4"/>
      <c r="N90" s="4"/>
      <c r="O90" s="125">
        <f>+N90+M90</f>
        <v>0</v>
      </c>
      <c r="P90" s="4"/>
      <c r="Q90" s="4"/>
      <c r="R90" s="125">
        <f>+Q90+P90</f>
        <v>0</v>
      </c>
      <c r="S90" s="5">
        <f>R90*0.375</f>
        <v>0</v>
      </c>
      <c r="T90" s="5">
        <f>R90-S90</f>
        <v>0</v>
      </c>
      <c r="U90" s="19"/>
    </row>
    <row r="91" spans="1:21" ht="11.25">
      <c r="A91" s="217"/>
      <c r="B91" s="218"/>
      <c r="C91" s="32"/>
      <c r="D91" s="82"/>
      <c r="E91" s="82"/>
      <c r="F91" s="31"/>
      <c r="G91" s="31"/>
      <c r="H91" s="31"/>
      <c r="I91" s="87"/>
      <c r="J91" s="31"/>
      <c r="K91" s="33"/>
      <c r="L91" s="135"/>
      <c r="M91" s="4"/>
      <c r="N91" s="4"/>
      <c r="O91" s="125">
        <f>+N91+M91</f>
        <v>0</v>
      </c>
      <c r="P91" s="4"/>
      <c r="Q91" s="4"/>
      <c r="R91" s="125">
        <f>+Q91+P91</f>
        <v>0</v>
      </c>
      <c r="S91" s="5">
        <f>R91*0.375</f>
        <v>0</v>
      </c>
      <c r="T91" s="5">
        <f>R91-S91</f>
        <v>0</v>
      </c>
      <c r="U91" s="19"/>
    </row>
    <row r="92" spans="1:21" ht="11.25">
      <c r="A92" s="217"/>
      <c r="B92" s="218"/>
      <c r="C92" s="32"/>
      <c r="D92" s="82"/>
      <c r="E92" s="82"/>
      <c r="F92" s="31"/>
      <c r="G92" s="31"/>
      <c r="H92" s="31"/>
      <c r="I92" s="87"/>
      <c r="J92" s="31"/>
      <c r="K92" s="33"/>
      <c r="L92" s="135"/>
      <c r="M92" s="4"/>
      <c r="N92" s="4"/>
      <c r="O92" s="125">
        <f>+N92+M92</f>
        <v>0</v>
      </c>
      <c r="P92" s="4"/>
      <c r="Q92" s="4"/>
      <c r="R92" s="125">
        <f>+Q92+P92</f>
        <v>0</v>
      </c>
      <c r="S92" s="5">
        <f>R92*0.375</f>
        <v>0</v>
      </c>
      <c r="T92" s="5">
        <f>R92-S92</f>
        <v>0</v>
      </c>
      <c r="U92" s="19"/>
    </row>
    <row r="93" spans="1:21" ht="11.25">
      <c r="A93" s="219"/>
      <c r="B93" s="220"/>
      <c r="C93" s="224"/>
      <c r="D93" s="225"/>
      <c r="E93" s="225"/>
      <c r="F93" s="225"/>
      <c r="G93" s="225"/>
      <c r="H93" s="225"/>
      <c r="I93" s="225"/>
      <c r="J93" s="225"/>
      <c r="K93" s="226"/>
      <c r="L93" s="136" t="s">
        <v>13</v>
      </c>
      <c r="M93" s="6">
        <f>M88-M89-M90-M91-M92</f>
        <v>24893.33</v>
      </c>
      <c r="N93" s="6"/>
      <c r="O93" s="126"/>
      <c r="P93" s="6"/>
      <c r="Q93" s="6"/>
      <c r="R93" s="126"/>
      <c r="S93" s="73"/>
      <c r="T93" s="73"/>
      <c r="U93" s="19"/>
    </row>
    <row r="94" spans="1:20" ht="31.5" customHeight="1">
      <c r="A94" s="17" t="s">
        <v>14</v>
      </c>
      <c r="B94" s="17" t="s">
        <v>11</v>
      </c>
      <c r="C94" s="7" t="s">
        <v>24</v>
      </c>
      <c r="D94" s="7" t="s">
        <v>20</v>
      </c>
      <c r="E94" s="106" t="s">
        <v>2</v>
      </c>
      <c r="F94" s="7" t="s">
        <v>19</v>
      </c>
      <c r="G94" s="7" t="s">
        <v>18</v>
      </c>
      <c r="H94" s="106" t="s">
        <v>17</v>
      </c>
      <c r="I94" s="106" t="s">
        <v>16</v>
      </c>
      <c r="J94" s="147" t="s">
        <v>3</v>
      </c>
      <c r="K94" s="147" t="s">
        <v>4</v>
      </c>
      <c r="L94" s="152" t="s">
        <v>5</v>
      </c>
      <c r="M94" s="7" t="s">
        <v>21</v>
      </c>
      <c r="N94" s="7" t="s">
        <v>39</v>
      </c>
      <c r="O94" s="131" t="s">
        <v>42</v>
      </c>
      <c r="P94" s="7" t="s">
        <v>22</v>
      </c>
      <c r="Q94" s="17" t="s">
        <v>40</v>
      </c>
      <c r="R94" s="127" t="s">
        <v>41</v>
      </c>
      <c r="S94" s="228" t="s">
        <v>27</v>
      </c>
      <c r="T94" s="228"/>
    </row>
    <row r="95" spans="1:20" ht="11.25">
      <c r="A95" s="113" t="s">
        <v>15</v>
      </c>
      <c r="B95" s="7"/>
      <c r="C95" s="112" t="s">
        <v>80</v>
      </c>
      <c r="D95" s="104" t="s">
        <v>99</v>
      </c>
      <c r="E95" s="104" t="s">
        <v>100</v>
      </c>
      <c r="F95" s="103">
        <v>49</v>
      </c>
      <c r="G95" s="118">
        <v>39141</v>
      </c>
      <c r="H95" s="105">
        <v>39149</v>
      </c>
      <c r="I95" s="105" t="s">
        <v>85</v>
      </c>
      <c r="J95" s="119">
        <v>1666.67</v>
      </c>
      <c r="K95" s="119">
        <v>333.33</v>
      </c>
      <c r="L95" s="128">
        <v>2000</v>
      </c>
      <c r="M95" s="120">
        <v>1666.67</v>
      </c>
      <c r="N95" s="64"/>
      <c r="O95" s="128">
        <f>+N95+M95</f>
        <v>1666.67</v>
      </c>
      <c r="P95" s="64">
        <f>M95*0.65</f>
        <v>1083.3355000000001</v>
      </c>
      <c r="Q95" s="64">
        <f>N95*0.65</f>
        <v>0</v>
      </c>
      <c r="R95" s="128">
        <f>O95*0.65</f>
        <v>1083.3355000000001</v>
      </c>
      <c r="S95" s="227"/>
      <c r="T95" s="227"/>
    </row>
    <row r="96" spans="1:20" s="61" customFormat="1" ht="11.25">
      <c r="A96" s="94"/>
      <c r="B96" s="95"/>
      <c r="C96" s="96"/>
      <c r="D96" s="107"/>
      <c r="E96" s="108"/>
      <c r="F96" s="108"/>
      <c r="G96" s="110"/>
      <c r="H96" s="110"/>
      <c r="I96" s="101"/>
      <c r="J96" s="111"/>
      <c r="K96" s="109"/>
      <c r="L96" s="142"/>
      <c r="M96" s="60"/>
      <c r="N96" s="60"/>
      <c r="O96" s="128"/>
      <c r="P96" s="60"/>
      <c r="Q96" s="60"/>
      <c r="R96" s="128"/>
      <c r="S96" s="203"/>
      <c r="T96" s="216"/>
    </row>
    <row r="97" ht="11.25">
      <c r="S97" s="19"/>
    </row>
    <row r="98" ht="11.25">
      <c r="S98" s="19"/>
    </row>
    <row r="99" ht="11.25">
      <c r="S99" s="19"/>
    </row>
    <row r="100" ht="11.25">
      <c r="S100" s="19"/>
    </row>
    <row r="101" ht="11.25">
      <c r="S101" s="19"/>
    </row>
    <row r="102" ht="11.25">
      <c r="S102" s="19"/>
    </row>
    <row r="103" ht="11.25">
      <c r="S103" s="19"/>
    </row>
    <row r="104" ht="11.25">
      <c r="S104" s="19"/>
    </row>
    <row r="105" ht="11.25">
      <c r="S105" s="19"/>
    </row>
    <row r="106" ht="11.25">
      <c r="S106" s="19"/>
    </row>
    <row r="107" ht="11.25">
      <c r="S107" s="19"/>
    </row>
    <row r="108" ht="11.25">
      <c r="S108" s="19"/>
    </row>
    <row r="109" ht="11.25">
      <c r="S109" s="19"/>
    </row>
    <row r="110" ht="11.25">
      <c r="S110" s="19"/>
    </row>
    <row r="111" ht="11.25">
      <c r="S111" s="19"/>
    </row>
    <row r="112" ht="11.25">
      <c r="S112" s="19"/>
    </row>
    <row r="113" ht="11.25">
      <c r="S113" s="19"/>
    </row>
    <row r="114" ht="11.25">
      <c r="S114" s="19"/>
    </row>
    <row r="115" ht="11.25">
      <c r="S115" s="19"/>
    </row>
    <row r="116" ht="11.25">
      <c r="S116" s="19"/>
    </row>
    <row r="117" ht="11.25">
      <c r="S117" s="19"/>
    </row>
    <row r="118" ht="11.25">
      <c r="S118" s="19"/>
    </row>
    <row r="119" ht="11.25">
      <c r="S119" s="19"/>
    </row>
    <row r="120" ht="11.25">
      <c r="S120" s="19"/>
    </row>
    <row r="121" ht="11.25">
      <c r="S121" s="19"/>
    </row>
    <row r="122" ht="11.25">
      <c r="S122" s="19"/>
    </row>
    <row r="123" ht="11.25">
      <c r="S123" s="19"/>
    </row>
    <row r="124" ht="11.25">
      <c r="S124" s="19"/>
    </row>
    <row r="125" ht="11.25">
      <c r="S125" s="19"/>
    </row>
    <row r="126" ht="11.25">
      <c r="S126" s="19"/>
    </row>
    <row r="127" ht="11.25">
      <c r="S127" s="19"/>
    </row>
    <row r="128" ht="11.25">
      <c r="S128" s="19"/>
    </row>
    <row r="129" ht="11.25">
      <c r="S129" s="19"/>
    </row>
    <row r="130" ht="11.25">
      <c r="S130" s="19"/>
    </row>
    <row r="131" ht="11.25">
      <c r="S131" s="19"/>
    </row>
    <row r="132" ht="11.25">
      <c r="S132" s="19"/>
    </row>
    <row r="133" ht="11.25">
      <c r="S133" s="19"/>
    </row>
    <row r="134" ht="11.25">
      <c r="S134" s="19"/>
    </row>
    <row r="135" ht="11.25">
      <c r="S135" s="19"/>
    </row>
    <row r="136" ht="11.25">
      <c r="S136" s="19"/>
    </row>
    <row r="137" ht="11.25">
      <c r="S137" s="19"/>
    </row>
    <row r="138" ht="11.25">
      <c r="S138" s="19"/>
    </row>
    <row r="139" ht="11.25">
      <c r="S139" s="19"/>
    </row>
    <row r="140" ht="11.25">
      <c r="S140" s="19"/>
    </row>
    <row r="141" ht="11.25">
      <c r="S141" s="19"/>
    </row>
    <row r="142" ht="11.25">
      <c r="S142" s="19"/>
    </row>
    <row r="143" ht="11.25">
      <c r="S143" s="19"/>
    </row>
    <row r="144" ht="11.25">
      <c r="S144" s="19"/>
    </row>
    <row r="145" ht="11.25">
      <c r="S145" s="19"/>
    </row>
    <row r="146" ht="11.25">
      <c r="S146" s="19"/>
    </row>
    <row r="147" ht="11.25">
      <c r="S147" s="19"/>
    </row>
    <row r="148" ht="11.25">
      <c r="S148" s="19"/>
    </row>
    <row r="149" ht="11.25">
      <c r="S149" s="19"/>
    </row>
    <row r="150" ht="11.25">
      <c r="S150" s="19"/>
    </row>
    <row r="151" ht="11.25">
      <c r="S151" s="19"/>
    </row>
    <row r="152" ht="11.25">
      <c r="S152" s="19"/>
    </row>
    <row r="153" ht="11.25">
      <c r="S153" s="19"/>
    </row>
    <row r="154" ht="11.25">
      <c r="S154" s="19"/>
    </row>
    <row r="155" ht="11.25">
      <c r="S155" s="19"/>
    </row>
    <row r="156" ht="11.25">
      <c r="S156" s="19"/>
    </row>
    <row r="157" ht="11.25">
      <c r="S157" s="19"/>
    </row>
    <row r="158" ht="11.25">
      <c r="S158" s="19"/>
    </row>
    <row r="159" ht="11.25">
      <c r="S159" s="19"/>
    </row>
    <row r="160" ht="11.25">
      <c r="S160" s="19"/>
    </row>
    <row r="161" ht="11.25">
      <c r="S161" s="19"/>
    </row>
    <row r="162" ht="11.25">
      <c r="S162" s="19"/>
    </row>
    <row r="163" ht="11.25">
      <c r="S163" s="19"/>
    </row>
    <row r="164" ht="11.25">
      <c r="S164" s="19"/>
    </row>
    <row r="165" ht="11.25">
      <c r="S165" s="19"/>
    </row>
    <row r="166" ht="11.25">
      <c r="S166" s="19"/>
    </row>
    <row r="167" ht="11.25">
      <c r="S167" s="19"/>
    </row>
    <row r="168" ht="11.25">
      <c r="S168" s="19"/>
    </row>
    <row r="169" ht="11.25">
      <c r="S169" s="19"/>
    </row>
    <row r="170" ht="11.25">
      <c r="S170" s="19"/>
    </row>
    <row r="171" ht="11.25">
      <c r="S171" s="19"/>
    </row>
    <row r="172" ht="11.25">
      <c r="S172" s="19"/>
    </row>
    <row r="173" ht="11.25">
      <c r="S173" s="19"/>
    </row>
    <row r="174" ht="11.25">
      <c r="S174" s="19"/>
    </row>
    <row r="175" ht="11.25">
      <c r="S175" s="19"/>
    </row>
    <row r="176" ht="11.25">
      <c r="S176" s="19"/>
    </row>
    <row r="177" ht="11.25">
      <c r="S177" s="19"/>
    </row>
    <row r="178" ht="11.25">
      <c r="S178" s="19"/>
    </row>
    <row r="179" ht="11.25">
      <c r="S179" s="19"/>
    </row>
    <row r="180" ht="11.25">
      <c r="S180" s="19"/>
    </row>
    <row r="181" ht="11.25">
      <c r="S181" s="19"/>
    </row>
    <row r="182" ht="11.25">
      <c r="S182" s="19"/>
    </row>
    <row r="183" ht="11.25">
      <c r="S183" s="19"/>
    </row>
    <row r="184" ht="11.25">
      <c r="S184" s="19"/>
    </row>
    <row r="185" ht="11.25">
      <c r="S185" s="19"/>
    </row>
    <row r="186" ht="11.25">
      <c r="S186" s="19"/>
    </row>
    <row r="187" ht="11.25">
      <c r="S187" s="19"/>
    </row>
    <row r="188" ht="11.25">
      <c r="S188" s="19"/>
    </row>
    <row r="189" ht="11.25">
      <c r="S189" s="19"/>
    </row>
    <row r="190" ht="11.25">
      <c r="S190" s="19"/>
    </row>
    <row r="191" ht="11.25">
      <c r="S191" s="19"/>
    </row>
    <row r="192" ht="11.25">
      <c r="S192" s="19"/>
    </row>
    <row r="193" ht="11.25">
      <c r="S193" s="19"/>
    </row>
    <row r="194" ht="11.25">
      <c r="S194" s="19"/>
    </row>
    <row r="195" ht="11.25">
      <c r="S195" s="19"/>
    </row>
    <row r="196" ht="11.25">
      <c r="S196" s="19"/>
    </row>
    <row r="197" ht="11.25">
      <c r="S197" s="19"/>
    </row>
    <row r="198" ht="11.25">
      <c r="S198" s="19"/>
    </row>
    <row r="199" ht="11.25">
      <c r="S199" s="19"/>
    </row>
    <row r="200" ht="11.25">
      <c r="S200" s="19"/>
    </row>
    <row r="201" ht="11.25">
      <c r="S201" s="19"/>
    </row>
    <row r="202" ht="11.25">
      <c r="S202" s="19"/>
    </row>
    <row r="203" ht="11.25">
      <c r="S203" s="19"/>
    </row>
    <row r="204" ht="11.25">
      <c r="S204" s="19"/>
    </row>
    <row r="205" ht="11.25">
      <c r="S205" s="19"/>
    </row>
    <row r="206" ht="11.25">
      <c r="S206" s="19"/>
    </row>
    <row r="207" ht="11.25">
      <c r="S207" s="19"/>
    </row>
    <row r="208" ht="11.25">
      <c r="S208" s="19"/>
    </row>
    <row r="209" ht="11.25">
      <c r="S209" s="19"/>
    </row>
    <row r="210" ht="11.25">
      <c r="S210" s="19"/>
    </row>
    <row r="211" ht="11.25">
      <c r="S211" s="19"/>
    </row>
    <row r="212" ht="11.25">
      <c r="S212" s="19"/>
    </row>
    <row r="213" ht="11.25">
      <c r="S213" s="19"/>
    </row>
    <row r="214" ht="11.25">
      <c r="S214" s="19"/>
    </row>
    <row r="215" ht="11.25">
      <c r="S215" s="19"/>
    </row>
    <row r="216" ht="11.25">
      <c r="S216" s="19"/>
    </row>
    <row r="217" ht="11.25">
      <c r="S217" s="19"/>
    </row>
    <row r="218" ht="11.25">
      <c r="S218" s="19"/>
    </row>
    <row r="219" ht="11.25">
      <c r="S219" s="19"/>
    </row>
    <row r="220" ht="11.25">
      <c r="S220" s="19"/>
    </row>
    <row r="221" ht="11.25">
      <c r="S221" s="19"/>
    </row>
    <row r="222" ht="11.25">
      <c r="S222" s="19"/>
    </row>
    <row r="223" ht="11.25">
      <c r="S223" s="19"/>
    </row>
    <row r="224" ht="11.25">
      <c r="S224" s="19"/>
    </row>
    <row r="225" ht="11.25">
      <c r="S225" s="19"/>
    </row>
    <row r="226" ht="11.25">
      <c r="S226" s="19"/>
    </row>
    <row r="227" ht="11.25">
      <c r="S227" s="19"/>
    </row>
    <row r="228" ht="11.25">
      <c r="S228" s="19"/>
    </row>
    <row r="229" ht="11.25">
      <c r="S229" s="19"/>
    </row>
    <row r="230" ht="11.25">
      <c r="S230" s="19"/>
    </row>
    <row r="231" ht="11.25">
      <c r="S231" s="19"/>
    </row>
    <row r="232" ht="11.25">
      <c r="S232" s="19"/>
    </row>
    <row r="233" ht="11.25">
      <c r="S233" s="19"/>
    </row>
    <row r="234" ht="11.25">
      <c r="S234" s="19"/>
    </row>
    <row r="235" ht="11.25">
      <c r="S235" s="19"/>
    </row>
    <row r="236" ht="11.25">
      <c r="S236" s="19"/>
    </row>
    <row r="237" ht="11.25">
      <c r="S237" s="19"/>
    </row>
    <row r="238" ht="11.25">
      <c r="S238" s="19"/>
    </row>
    <row r="239" ht="11.25">
      <c r="S239" s="19"/>
    </row>
    <row r="240" ht="11.25">
      <c r="S240" s="19"/>
    </row>
    <row r="241" ht="11.25">
      <c r="S241" s="19"/>
    </row>
    <row r="242" ht="11.25">
      <c r="S242" s="19"/>
    </row>
    <row r="243" ht="11.25">
      <c r="S243" s="19"/>
    </row>
    <row r="244" ht="11.25">
      <c r="S244" s="19"/>
    </row>
    <row r="245" ht="11.25">
      <c r="S245" s="19"/>
    </row>
    <row r="246" ht="11.25">
      <c r="S246" s="19"/>
    </row>
    <row r="247" ht="11.25">
      <c r="S247" s="19"/>
    </row>
    <row r="248" ht="11.25">
      <c r="S248" s="19"/>
    </row>
    <row r="249" ht="11.25">
      <c r="S249" s="19"/>
    </row>
    <row r="250" ht="11.25">
      <c r="S250" s="19"/>
    </row>
    <row r="251" ht="11.25">
      <c r="S251" s="19"/>
    </row>
    <row r="252" ht="11.25">
      <c r="S252" s="19"/>
    </row>
    <row r="253" ht="11.25">
      <c r="S253" s="19"/>
    </row>
    <row r="254" ht="11.25">
      <c r="S254" s="19"/>
    </row>
    <row r="255" ht="11.25">
      <c r="S255" s="19"/>
    </row>
    <row r="256" ht="11.25">
      <c r="S256" s="19"/>
    </row>
    <row r="257" ht="11.25">
      <c r="S257" s="19"/>
    </row>
    <row r="258" ht="11.25">
      <c r="S258" s="19"/>
    </row>
    <row r="259" ht="11.25">
      <c r="S259" s="19"/>
    </row>
    <row r="260" ht="11.25">
      <c r="S260" s="19"/>
    </row>
    <row r="261" ht="11.25">
      <c r="S261" s="19"/>
    </row>
    <row r="262" ht="11.25">
      <c r="S262" s="19"/>
    </row>
    <row r="263" ht="11.25">
      <c r="S263" s="19"/>
    </row>
    <row r="264" ht="11.25">
      <c r="S264" s="19"/>
    </row>
    <row r="265" ht="11.25">
      <c r="S265" s="19"/>
    </row>
    <row r="266" ht="11.25">
      <c r="S266" s="19"/>
    </row>
    <row r="267" ht="11.25">
      <c r="S267" s="19"/>
    </row>
    <row r="268" ht="11.25">
      <c r="S268" s="19"/>
    </row>
    <row r="269" ht="11.25">
      <c r="S269" s="19"/>
    </row>
    <row r="270" ht="11.25">
      <c r="S270" s="19"/>
    </row>
    <row r="271" ht="11.25">
      <c r="S271" s="19"/>
    </row>
    <row r="272" ht="11.25">
      <c r="S272" s="19"/>
    </row>
    <row r="273" ht="11.25">
      <c r="S273" s="19"/>
    </row>
    <row r="274" ht="11.25">
      <c r="S274" s="19"/>
    </row>
    <row r="275" ht="11.25">
      <c r="S275" s="19"/>
    </row>
    <row r="276" ht="11.25">
      <c r="S276" s="19"/>
    </row>
    <row r="277" ht="11.25">
      <c r="S277" s="19"/>
    </row>
    <row r="278" ht="11.25">
      <c r="S278" s="19"/>
    </row>
    <row r="279" ht="11.25">
      <c r="S279" s="19"/>
    </row>
    <row r="280" ht="11.25">
      <c r="S280" s="19"/>
    </row>
    <row r="281" ht="11.25">
      <c r="S281" s="19"/>
    </row>
    <row r="282" ht="11.25">
      <c r="S282" s="19"/>
    </row>
    <row r="283" ht="11.25">
      <c r="S283" s="19"/>
    </row>
    <row r="284" ht="11.25">
      <c r="S284" s="19"/>
    </row>
    <row r="285" ht="11.25">
      <c r="S285" s="19"/>
    </row>
    <row r="286" ht="11.25">
      <c r="S286" s="19"/>
    </row>
    <row r="287" ht="11.25">
      <c r="S287" s="19"/>
    </row>
    <row r="288" ht="11.25">
      <c r="S288" s="19"/>
    </row>
    <row r="289" ht="11.25">
      <c r="S289" s="19"/>
    </row>
    <row r="290" ht="11.25">
      <c r="S290" s="19"/>
    </row>
    <row r="291" ht="11.25">
      <c r="S291" s="19"/>
    </row>
    <row r="292" ht="11.25">
      <c r="S292" s="19"/>
    </row>
    <row r="293" ht="11.25">
      <c r="S293" s="19"/>
    </row>
    <row r="294" ht="11.25">
      <c r="S294" s="19"/>
    </row>
    <row r="295" ht="11.25">
      <c r="S295" s="19"/>
    </row>
    <row r="296" ht="11.25">
      <c r="S296" s="19"/>
    </row>
    <row r="297" ht="11.25">
      <c r="S297" s="19"/>
    </row>
    <row r="298" ht="11.25">
      <c r="S298" s="19"/>
    </row>
    <row r="299" ht="11.25">
      <c r="S299" s="19"/>
    </row>
    <row r="300" ht="11.25">
      <c r="S300" s="19"/>
    </row>
    <row r="301" ht="11.25">
      <c r="S301" s="19"/>
    </row>
    <row r="302" ht="11.25">
      <c r="S302" s="19"/>
    </row>
    <row r="303" ht="11.25">
      <c r="S303" s="19"/>
    </row>
    <row r="304" ht="11.25">
      <c r="S304" s="19"/>
    </row>
    <row r="305" ht="11.25">
      <c r="S305" s="19"/>
    </row>
    <row r="306" ht="11.25">
      <c r="S306" s="19"/>
    </row>
    <row r="307" ht="11.25">
      <c r="S307" s="19"/>
    </row>
    <row r="308" ht="11.25">
      <c r="S308" s="19"/>
    </row>
    <row r="309" ht="11.25">
      <c r="S309" s="19"/>
    </row>
    <row r="310" ht="11.25">
      <c r="S310" s="19"/>
    </row>
    <row r="311" ht="11.25">
      <c r="S311" s="19"/>
    </row>
    <row r="312" ht="11.25">
      <c r="S312" s="19"/>
    </row>
    <row r="313" ht="11.25">
      <c r="S313" s="19"/>
    </row>
    <row r="314" ht="11.25">
      <c r="S314" s="19"/>
    </row>
    <row r="315" ht="11.25">
      <c r="S315" s="19"/>
    </row>
    <row r="316" ht="11.25">
      <c r="S316" s="19"/>
    </row>
    <row r="317" ht="11.25">
      <c r="S317" s="19"/>
    </row>
    <row r="318" ht="11.25">
      <c r="S318" s="19"/>
    </row>
    <row r="319" ht="11.25">
      <c r="S319" s="19"/>
    </row>
    <row r="320" ht="11.25">
      <c r="S320" s="19"/>
    </row>
    <row r="321" ht="11.25">
      <c r="S321" s="19"/>
    </row>
    <row r="322" ht="11.25">
      <c r="S322" s="19"/>
    </row>
    <row r="323" ht="11.25">
      <c r="S323" s="19"/>
    </row>
    <row r="324" ht="11.25">
      <c r="S324" s="19"/>
    </row>
    <row r="325" ht="11.25">
      <c r="S325" s="19"/>
    </row>
    <row r="326" ht="11.25">
      <c r="S326" s="19"/>
    </row>
    <row r="327" ht="11.25">
      <c r="S327" s="19"/>
    </row>
    <row r="328" ht="11.25">
      <c r="S328" s="19"/>
    </row>
    <row r="329" ht="11.25">
      <c r="S329" s="19"/>
    </row>
    <row r="330" ht="11.25">
      <c r="S330" s="19"/>
    </row>
    <row r="331" ht="11.25">
      <c r="S331" s="19"/>
    </row>
    <row r="332" ht="11.25">
      <c r="S332" s="19"/>
    </row>
    <row r="333" ht="11.25">
      <c r="S333" s="19"/>
    </row>
    <row r="334" ht="11.25">
      <c r="S334" s="19"/>
    </row>
    <row r="335" ht="11.25">
      <c r="S335" s="19"/>
    </row>
    <row r="336" ht="11.25">
      <c r="S336" s="19"/>
    </row>
    <row r="337" ht="11.25">
      <c r="S337" s="19"/>
    </row>
    <row r="338" ht="11.25">
      <c r="S338" s="19"/>
    </row>
    <row r="339" ht="11.25">
      <c r="S339" s="19"/>
    </row>
    <row r="340" ht="11.25">
      <c r="S340" s="19"/>
    </row>
    <row r="341" ht="11.25">
      <c r="S341" s="19"/>
    </row>
    <row r="342" ht="11.25">
      <c r="S342" s="19"/>
    </row>
    <row r="343" ht="11.25">
      <c r="S343" s="19"/>
    </row>
    <row r="344" ht="11.25">
      <c r="S344" s="19"/>
    </row>
    <row r="345" ht="11.25">
      <c r="S345" s="19"/>
    </row>
    <row r="346" ht="11.25">
      <c r="S346" s="19"/>
    </row>
    <row r="347" ht="11.25">
      <c r="S347" s="19"/>
    </row>
    <row r="348" ht="11.25">
      <c r="S348" s="19"/>
    </row>
    <row r="349" ht="11.25">
      <c r="S349" s="19"/>
    </row>
    <row r="350" ht="11.25">
      <c r="S350" s="19"/>
    </row>
    <row r="351" ht="11.25">
      <c r="S351" s="19"/>
    </row>
    <row r="352" ht="11.25">
      <c r="S352" s="19"/>
    </row>
    <row r="353" ht="11.25">
      <c r="S353" s="19"/>
    </row>
    <row r="354" ht="11.25">
      <c r="S354" s="19"/>
    </row>
    <row r="355" ht="11.25">
      <c r="S355" s="19"/>
    </row>
    <row r="356" ht="11.25">
      <c r="S356" s="19"/>
    </row>
    <row r="357" ht="11.25">
      <c r="S357" s="19"/>
    </row>
    <row r="358" ht="11.25">
      <c r="S358" s="19"/>
    </row>
    <row r="359" ht="11.25">
      <c r="S359" s="19"/>
    </row>
    <row r="360" ht="11.25">
      <c r="S360" s="19"/>
    </row>
    <row r="361" ht="11.25">
      <c r="S361" s="19"/>
    </row>
    <row r="362" ht="11.25">
      <c r="S362" s="19"/>
    </row>
    <row r="363" ht="11.25">
      <c r="S363" s="19"/>
    </row>
    <row r="364" ht="11.25">
      <c r="S364" s="19"/>
    </row>
    <row r="365" ht="11.25">
      <c r="S365" s="19"/>
    </row>
    <row r="366" ht="11.25">
      <c r="S366" s="19"/>
    </row>
    <row r="367" ht="11.25">
      <c r="S367" s="19"/>
    </row>
    <row r="368" ht="11.25">
      <c r="S368" s="19"/>
    </row>
    <row r="369" ht="11.25">
      <c r="S369" s="19"/>
    </row>
    <row r="370" ht="11.25">
      <c r="S370" s="19"/>
    </row>
    <row r="371" ht="11.25">
      <c r="S371" s="19"/>
    </row>
    <row r="372" ht="11.25">
      <c r="S372" s="19"/>
    </row>
    <row r="373" ht="11.25">
      <c r="S373" s="19"/>
    </row>
    <row r="374" ht="11.25">
      <c r="S374" s="19"/>
    </row>
    <row r="375" ht="11.25">
      <c r="S375" s="19"/>
    </row>
    <row r="376" ht="11.25">
      <c r="S376" s="19"/>
    </row>
    <row r="377" ht="11.25">
      <c r="S377" s="19"/>
    </row>
    <row r="378" ht="11.25">
      <c r="S378" s="19"/>
    </row>
    <row r="379" ht="11.25">
      <c r="S379" s="19"/>
    </row>
    <row r="380" ht="11.25">
      <c r="S380" s="19"/>
    </row>
    <row r="381" ht="11.25">
      <c r="S381" s="19"/>
    </row>
    <row r="382" ht="11.25">
      <c r="S382" s="19"/>
    </row>
    <row r="383" ht="11.25">
      <c r="S383" s="19"/>
    </row>
    <row r="384" ht="11.25">
      <c r="S384" s="19"/>
    </row>
    <row r="385" ht="11.25">
      <c r="S385" s="19"/>
    </row>
    <row r="386" ht="11.25">
      <c r="S386" s="19"/>
    </row>
    <row r="387" ht="11.25">
      <c r="S387" s="19"/>
    </row>
    <row r="388" ht="11.25">
      <c r="S388" s="19"/>
    </row>
    <row r="389" ht="11.25">
      <c r="S389" s="19"/>
    </row>
    <row r="390" ht="11.25">
      <c r="S390" s="19"/>
    </row>
    <row r="391" ht="11.25">
      <c r="S391" s="19"/>
    </row>
    <row r="392" ht="11.25">
      <c r="S392" s="19"/>
    </row>
    <row r="393" ht="11.25">
      <c r="S393" s="19"/>
    </row>
    <row r="394" ht="11.25">
      <c r="S394" s="19"/>
    </row>
    <row r="395" ht="11.25">
      <c r="S395" s="19"/>
    </row>
    <row r="396" ht="11.25">
      <c r="S396" s="19"/>
    </row>
    <row r="397" ht="11.25">
      <c r="S397" s="19"/>
    </row>
    <row r="398" ht="11.25">
      <c r="S398" s="19"/>
    </row>
    <row r="399" ht="11.25">
      <c r="S399" s="19"/>
    </row>
    <row r="400" ht="11.25">
      <c r="S400" s="19"/>
    </row>
    <row r="401" ht="11.25">
      <c r="S401" s="19"/>
    </row>
    <row r="402" ht="11.25">
      <c r="S402" s="19"/>
    </row>
    <row r="403" ht="11.25">
      <c r="S403" s="19"/>
    </row>
    <row r="404" ht="11.25">
      <c r="S404" s="19"/>
    </row>
    <row r="405" ht="11.25">
      <c r="S405" s="19"/>
    </row>
    <row r="406" ht="11.25">
      <c r="S406" s="19"/>
    </row>
    <row r="407" ht="11.25">
      <c r="S407" s="19"/>
    </row>
    <row r="408" ht="11.25">
      <c r="S408" s="19"/>
    </row>
    <row r="409" ht="11.25">
      <c r="S409" s="19"/>
    </row>
    <row r="410" ht="11.25">
      <c r="S410" s="19"/>
    </row>
    <row r="411" ht="11.25">
      <c r="S411" s="19"/>
    </row>
    <row r="412" ht="11.25">
      <c r="S412" s="19"/>
    </row>
    <row r="413" ht="11.25">
      <c r="S413" s="19"/>
    </row>
    <row r="414" ht="11.25">
      <c r="S414" s="19"/>
    </row>
    <row r="415" ht="11.25">
      <c r="S415" s="19"/>
    </row>
    <row r="416" ht="11.25">
      <c r="S416" s="19"/>
    </row>
    <row r="417" ht="11.25">
      <c r="S417" s="19"/>
    </row>
    <row r="418" ht="11.25">
      <c r="S418" s="19"/>
    </row>
    <row r="419" ht="11.25">
      <c r="S419" s="19"/>
    </row>
    <row r="420" ht="11.25">
      <c r="S420" s="19"/>
    </row>
    <row r="421" ht="11.25">
      <c r="S421" s="19"/>
    </row>
    <row r="422" ht="11.25">
      <c r="S422" s="19"/>
    </row>
    <row r="423" ht="11.25">
      <c r="S423" s="19"/>
    </row>
    <row r="424" ht="11.25">
      <c r="S424" s="19"/>
    </row>
    <row r="425" ht="11.25">
      <c r="S425" s="19"/>
    </row>
    <row r="426" ht="11.25">
      <c r="S426" s="19"/>
    </row>
    <row r="427" ht="11.25">
      <c r="S427" s="19"/>
    </row>
    <row r="428" ht="11.25">
      <c r="S428" s="19"/>
    </row>
    <row r="429" ht="11.25">
      <c r="S429" s="19"/>
    </row>
    <row r="430" ht="11.25">
      <c r="S430" s="19"/>
    </row>
    <row r="431" ht="11.25">
      <c r="S431" s="19"/>
    </row>
    <row r="432" ht="11.25">
      <c r="S432" s="19"/>
    </row>
    <row r="433" ht="11.25">
      <c r="S433" s="19"/>
    </row>
    <row r="434" ht="11.25">
      <c r="S434" s="19"/>
    </row>
    <row r="435" ht="11.25">
      <c r="S435" s="19"/>
    </row>
    <row r="436" ht="11.25">
      <c r="S436" s="19"/>
    </row>
    <row r="437" ht="11.25">
      <c r="S437" s="19"/>
    </row>
    <row r="438" ht="11.25">
      <c r="S438" s="19"/>
    </row>
    <row r="439" ht="11.25">
      <c r="S439" s="19"/>
    </row>
    <row r="440" ht="11.25">
      <c r="S440" s="19"/>
    </row>
    <row r="441" ht="11.25">
      <c r="S441" s="19"/>
    </row>
    <row r="442" ht="11.25">
      <c r="S442" s="19"/>
    </row>
    <row r="443" ht="11.25">
      <c r="S443" s="19"/>
    </row>
    <row r="444" ht="11.25">
      <c r="S444" s="19"/>
    </row>
    <row r="445" ht="11.25">
      <c r="S445" s="19"/>
    </row>
    <row r="446" ht="11.25">
      <c r="S446" s="19"/>
    </row>
    <row r="447" ht="11.25">
      <c r="S447" s="19"/>
    </row>
    <row r="448" ht="11.25">
      <c r="S448" s="19"/>
    </row>
    <row r="449" ht="11.25">
      <c r="S449" s="19"/>
    </row>
    <row r="450" ht="11.25">
      <c r="S450" s="19"/>
    </row>
    <row r="451" ht="11.25">
      <c r="S451" s="19"/>
    </row>
    <row r="452" ht="11.25">
      <c r="S452" s="19"/>
    </row>
    <row r="453" ht="11.25">
      <c r="S453" s="19"/>
    </row>
    <row r="454" ht="11.25">
      <c r="S454" s="19"/>
    </row>
    <row r="455" ht="11.25">
      <c r="S455" s="19"/>
    </row>
    <row r="456" ht="11.25">
      <c r="S456" s="19"/>
    </row>
    <row r="457" ht="11.25">
      <c r="S457" s="19"/>
    </row>
    <row r="458" ht="11.25">
      <c r="S458" s="19"/>
    </row>
    <row r="459" ht="11.25">
      <c r="S459" s="19"/>
    </row>
    <row r="460" ht="11.25">
      <c r="S460" s="19"/>
    </row>
    <row r="461" ht="11.25">
      <c r="S461" s="19"/>
    </row>
    <row r="462" ht="11.25">
      <c r="S462" s="19"/>
    </row>
    <row r="463" ht="11.25">
      <c r="S463" s="19"/>
    </row>
    <row r="464" ht="11.25">
      <c r="S464" s="19"/>
    </row>
    <row r="465" ht="11.25">
      <c r="S465" s="19"/>
    </row>
    <row r="466" ht="11.25">
      <c r="S466" s="19"/>
    </row>
    <row r="467" ht="11.25">
      <c r="S467" s="19"/>
    </row>
    <row r="468" ht="11.25">
      <c r="S468" s="19"/>
    </row>
    <row r="469" ht="11.25">
      <c r="S469" s="19"/>
    </row>
    <row r="470" ht="11.25">
      <c r="S470" s="19"/>
    </row>
    <row r="471" ht="11.25">
      <c r="S471" s="19"/>
    </row>
    <row r="472" ht="11.25">
      <c r="S472" s="19"/>
    </row>
    <row r="473" ht="11.25">
      <c r="S473" s="19"/>
    </row>
    <row r="474" ht="11.25">
      <c r="S474" s="19"/>
    </row>
    <row r="475" ht="11.25">
      <c r="S475" s="19"/>
    </row>
    <row r="476" ht="11.25">
      <c r="S476" s="19"/>
    </row>
    <row r="477" ht="11.25">
      <c r="S477" s="19"/>
    </row>
    <row r="478" ht="11.25">
      <c r="S478" s="19"/>
    </row>
    <row r="479" ht="11.25">
      <c r="S479" s="19"/>
    </row>
    <row r="480" ht="11.25">
      <c r="S480" s="19"/>
    </row>
    <row r="481" ht="11.25">
      <c r="S481" s="19"/>
    </row>
    <row r="482" ht="11.25">
      <c r="S482" s="19"/>
    </row>
    <row r="483" ht="11.25">
      <c r="S483" s="19"/>
    </row>
    <row r="484" ht="11.25">
      <c r="S484" s="19"/>
    </row>
    <row r="485" ht="11.25">
      <c r="S485" s="19"/>
    </row>
    <row r="486" ht="11.25">
      <c r="S486" s="19"/>
    </row>
    <row r="487" ht="11.25">
      <c r="S487" s="19"/>
    </row>
    <row r="488" ht="11.25">
      <c r="S488" s="19"/>
    </row>
    <row r="489" ht="11.25">
      <c r="S489" s="19"/>
    </row>
    <row r="490" ht="11.25">
      <c r="S490" s="19"/>
    </row>
    <row r="491" ht="11.25">
      <c r="S491" s="19"/>
    </row>
    <row r="492" ht="11.25">
      <c r="S492" s="19"/>
    </row>
    <row r="493" ht="11.25">
      <c r="S493" s="19"/>
    </row>
    <row r="494" ht="11.25">
      <c r="S494" s="19"/>
    </row>
    <row r="495" ht="11.25">
      <c r="S495" s="19"/>
    </row>
    <row r="496" ht="11.25">
      <c r="S496" s="19"/>
    </row>
    <row r="497" ht="11.25">
      <c r="S497" s="19"/>
    </row>
    <row r="498" ht="11.25">
      <c r="S498" s="19"/>
    </row>
    <row r="499" ht="11.25">
      <c r="S499" s="19"/>
    </row>
    <row r="500" ht="11.25">
      <c r="S500" s="19"/>
    </row>
    <row r="501" ht="11.25">
      <c r="S501" s="19"/>
    </row>
    <row r="502" ht="11.25">
      <c r="S502" s="19"/>
    </row>
    <row r="503" ht="11.25">
      <c r="S503" s="19"/>
    </row>
    <row r="504" ht="11.25">
      <c r="S504" s="19"/>
    </row>
    <row r="505" ht="11.25">
      <c r="S505" s="19"/>
    </row>
    <row r="506" ht="11.25">
      <c r="S506" s="19"/>
    </row>
    <row r="507" ht="11.25">
      <c r="S507" s="19"/>
    </row>
    <row r="508" ht="11.25">
      <c r="S508" s="19"/>
    </row>
    <row r="509" ht="11.25">
      <c r="S509" s="19"/>
    </row>
    <row r="510" ht="11.25">
      <c r="S510" s="19"/>
    </row>
    <row r="511" ht="11.25">
      <c r="S511" s="19"/>
    </row>
    <row r="512" ht="11.25">
      <c r="S512" s="19"/>
    </row>
    <row r="513" ht="11.25">
      <c r="S513" s="19"/>
    </row>
    <row r="514" ht="11.25">
      <c r="S514" s="19"/>
    </row>
    <row r="515" ht="11.25">
      <c r="S515" s="19"/>
    </row>
    <row r="516" ht="11.25">
      <c r="S516" s="19"/>
    </row>
    <row r="517" ht="11.25">
      <c r="S517" s="19"/>
    </row>
    <row r="518" ht="11.25">
      <c r="S518" s="19"/>
    </row>
    <row r="519" ht="11.25">
      <c r="S519" s="19"/>
    </row>
    <row r="520" ht="11.25">
      <c r="S520" s="19"/>
    </row>
    <row r="521" ht="11.25">
      <c r="S521" s="19"/>
    </row>
    <row r="522" ht="11.25">
      <c r="S522" s="19"/>
    </row>
    <row r="523" ht="11.25">
      <c r="S523" s="19"/>
    </row>
    <row r="524" ht="11.25">
      <c r="S524" s="19"/>
    </row>
    <row r="525" ht="11.25">
      <c r="S525" s="19"/>
    </row>
    <row r="526" ht="11.25">
      <c r="S526" s="19"/>
    </row>
    <row r="527" ht="11.25">
      <c r="S527" s="19"/>
    </row>
    <row r="528" ht="11.25">
      <c r="S528" s="19"/>
    </row>
    <row r="529" ht="11.25">
      <c r="S529" s="19"/>
    </row>
    <row r="530" ht="11.25">
      <c r="S530" s="19"/>
    </row>
    <row r="531" ht="11.25">
      <c r="S531" s="19"/>
    </row>
    <row r="532" ht="11.25">
      <c r="S532" s="19"/>
    </row>
    <row r="533" ht="11.25">
      <c r="S533" s="19"/>
    </row>
    <row r="534" ht="11.25">
      <c r="S534" s="19"/>
    </row>
    <row r="535" ht="11.25">
      <c r="S535" s="19"/>
    </row>
    <row r="536" ht="11.25">
      <c r="S536" s="19"/>
    </row>
    <row r="537" ht="11.25">
      <c r="S537" s="19"/>
    </row>
    <row r="538" ht="11.25">
      <c r="S538" s="19"/>
    </row>
    <row r="539" ht="11.25">
      <c r="S539" s="19"/>
    </row>
    <row r="540" ht="11.25">
      <c r="S540" s="19"/>
    </row>
    <row r="541" ht="11.25">
      <c r="S541" s="19"/>
    </row>
    <row r="542" ht="11.25">
      <c r="S542" s="19"/>
    </row>
    <row r="543" ht="11.25">
      <c r="S543" s="19"/>
    </row>
    <row r="544" ht="11.25">
      <c r="S544" s="19"/>
    </row>
    <row r="545" ht="11.25">
      <c r="S545" s="19"/>
    </row>
    <row r="546" ht="11.25">
      <c r="S546" s="19"/>
    </row>
    <row r="547" ht="11.25">
      <c r="S547" s="19"/>
    </row>
    <row r="548" ht="11.25">
      <c r="S548" s="19"/>
    </row>
    <row r="549" ht="11.25">
      <c r="S549" s="19"/>
    </row>
    <row r="550" ht="11.25">
      <c r="S550" s="19"/>
    </row>
    <row r="551" ht="11.25">
      <c r="S551" s="19"/>
    </row>
    <row r="552" ht="11.25">
      <c r="S552" s="19"/>
    </row>
    <row r="553" ht="11.25">
      <c r="S553" s="19"/>
    </row>
    <row r="554" ht="11.25">
      <c r="S554" s="19"/>
    </row>
    <row r="555" ht="11.25">
      <c r="S555" s="19"/>
    </row>
    <row r="556" ht="11.25">
      <c r="S556" s="19"/>
    </row>
    <row r="557" ht="11.25">
      <c r="S557" s="19"/>
    </row>
    <row r="558" ht="11.25">
      <c r="S558" s="19"/>
    </row>
    <row r="559" ht="11.25">
      <c r="S559" s="19"/>
    </row>
    <row r="560" ht="11.25">
      <c r="S560" s="19"/>
    </row>
    <row r="561" ht="11.25">
      <c r="S561" s="19"/>
    </row>
    <row r="562" ht="11.25">
      <c r="S562" s="19"/>
    </row>
    <row r="563" ht="11.25">
      <c r="S563" s="19"/>
    </row>
    <row r="564" ht="11.25">
      <c r="S564" s="19"/>
    </row>
    <row r="565" ht="11.25">
      <c r="S565" s="19"/>
    </row>
    <row r="566" ht="11.25">
      <c r="S566" s="19"/>
    </row>
    <row r="567" ht="11.25">
      <c r="S567" s="19"/>
    </row>
    <row r="568" ht="11.25">
      <c r="S568" s="19"/>
    </row>
    <row r="569" ht="11.25">
      <c r="S569" s="19"/>
    </row>
    <row r="570" ht="11.25">
      <c r="S570" s="19"/>
    </row>
    <row r="571" ht="11.25">
      <c r="S571" s="19"/>
    </row>
    <row r="572" ht="11.25">
      <c r="S572" s="19"/>
    </row>
    <row r="573" ht="11.25">
      <c r="S573" s="19"/>
    </row>
    <row r="574" ht="11.25">
      <c r="S574" s="19"/>
    </row>
    <row r="575" ht="11.25">
      <c r="S575" s="19"/>
    </row>
    <row r="576" ht="11.25">
      <c r="S576" s="19"/>
    </row>
    <row r="577" ht="11.25">
      <c r="S577" s="19"/>
    </row>
    <row r="578" ht="11.25">
      <c r="S578" s="19"/>
    </row>
    <row r="579" ht="11.25">
      <c r="S579" s="19"/>
    </row>
    <row r="580" ht="11.25">
      <c r="S580" s="19"/>
    </row>
    <row r="581" ht="11.25">
      <c r="S581" s="19"/>
    </row>
    <row r="582" ht="11.25">
      <c r="S582" s="19"/>
    </row>
    <row r="583" ht="11.25">
      <c r="S583" s="19"/>
    </row>
    <row r="584" ht="11.25">
      <c r="S584" s="19"/>
    </row>
    <row r="585" ht="11.25">
      <c r="S585" s="19"/>
    </row>
    <row r="586" ht="11.25">
      <c r="S586" s="19"/>
    </row>
    <row r="587" ht="11.25">
      <c r="S587" s="19"/>
    </row>
    <row r="588" ht="11.25">
      <c r="S588" s="19"/>
    </row>
    <row r="589" ht="11.25">
      <c r="S589" s="19"/>
    </row>
    <row r="590" ht="11.25">
      <c r="S590" s="19"/>
    </row>
    <row r="591" ht="11.25">
      <c r="S591" s="19"/>
    </row>
    <row r="592" ht="11.25">
      <c r="S592" s="19"/>
    </row>
    <row r="593" ht="11.25">
      <c r="S593" s="19"/>
    </row>
    <row r="594" ht="11.25">
      <c r="S594" s="19"/>
    </row>
    <row r="595" ht="11.25">
      <c r="S595" s="19"/>
    </row>
    <row r="596" ht="11.25">
      <c r="S596" s="19"/>
    </row>
    <row r="597" ht="11.25">
      <c r="S597" s="19"/>
    </row>
    <row r="598" ht="11.25">
      <c r="S598" s="19"/>
    </row>
    <row r="599" ht="11.25">
      <c r="S599" s="19"/>
    </row>
    <row r="600" ht="11.25">
      <c r="S600" s="19"/>
    </row>
    <row r="601" ht="11.25">
      <c r="S601" s="19"/>
    </row>
    <row r="602" ht="11.25">
      <c r="S602" s="19"/>
    </row>
    <row r="603" ht="11.25">
      <c r="S603" s="19"/>
    </row>
    <row r="604" ht="11.25">
      <c r="S604" s="19"/>
    </row>
    <row r="605" ht="11.25">
      <c r="S605" s="19"/>
    </row>
    <row r="606" ht="11.25">
      <c r="S606" s="19"/>
    </row>
    <row r="607" ht="11.25">
      <c r="S607" s="19"/>
    </row>
    <row r="608" ht="11.25">
      <c r="S608" s="19"/>
    </row>
    <row r="609" ht="11.25">
      <c r="S609" s="19"/>
    </row>
    <row r="610" ht="11.25">
      <c r="S610" s="19"/>
    </row>
    <row r="611" ht="11.25">
      <c r="S611" s="19"/>
    </row>
    <row r="612" ht="11.25">
      <c r="S612" s="19"/>
    </row>
    <row r="613" ht="11.25">
      <c r="S613" s="19"/>
    </row>
    <row r="614" ht="11.25">
      <c r="S614" s="19"/>
    </row>
    <row r="615" ht="11.25">
      <c r="S615" s="19"/>
    </row>
    <row r="616" ht="11.25">
      <c r="S616" s="19"/>
    </row>
    <row r="617" ht="11.25">
      <c r="S617" s="19"/>
    </row>
    <row r="618" ht="11.25">
      <c r="S618" s="19"/>
    </row>
    <row r="619" ht="11.25">
      <c r="S619" s="19"/>
    </row>
    <row r="620" ht="11.25">
      <c r="S620" s="19"/>
    </row>
    <row r="621" ht="11.25">
      <c r="S621" s="19"/>
    </row>
    <row r="622" ht="11.25">
      <c r="S622" s="19"/>
    </row>
    <row r="623" ht="11.25">
      <c r="S623" s="19"/>
    </row>
    <row r="624" ht="11.25">
      <c r="S624" s="19"/>
    </row>
    <row r="625" ht="11.25">
      <c r="S625" s="19"/>
    </row>
    <row r="626" ht="11.25">
      <c r="S626" s="19"/>
    </row>
    <row r="627" ht="11.25">
      <c r="S627" s="19"/>
    </row>
    <row r="628" ht="11.25">
      <c r="S628" s="19"/>
    </row>
    <row r="629" ht="11.25">
      <c r="S629" s="19"/>
    </row>
    <row r="630" ht="11.25">
      <c r="S630" s="19"/>
    </row>
    <row r="631" ht="11.25">
      <c r="S631" s="19"/>
    </row>
    <row r="632" ht="11.25">
      <c r="S632" s="19"/>
    </row>
    <row r="633" ht="11.25">
      <c r="S633" s="19"/>
    </row>
    <row r="634" ht="11.25">
      <c r="S634" s="19"/>
    </row>
    <row r="635" ht="11.25">
      <c r="S635" s="19"/>
    </row>
    <row r="636" ht="11.25">
      <c r="S636" s="19"/>
    </row>
    <row r="637" ht="11.25">
      <c r="S637" s="19"/>
    </row>
    <row r="638" ht="11.25">
      <c r="S638" s="19"/>
    </row>
    <row r="639" ht="11.25">
      <c r="S639" s="19"/>
    </row>
    <row r="640" ht="11.25">
      <c r="S640" s="19"/>
    </row>
    <row r="641" ht="11.25">
      <c r="S641" s="19"/>
    </row>
    <row r="642" ht="11.25">
      <c r="S642" s="19"/>
    </row>
    <row r="643" ht="11.25">
      <c r="S643" s="19"/>
    </row>
    <row r="644" ht="11.25">
      <c r="S644" s="19"/>
    </row>
    <row r="645" ht="11.25">
      <c r="S645" s="19"/>
    </row>
    <row r="646" ht="11.25">
      <c r="S646" s="19"/>
    </row>
    <row r="647" ht="11.25">
      <c r="S647" s="19"/>
    </row>
    <row r="648" ht="11.25">
      <c r="S648" s="19"/>
    </row>
    <row r="649" ht="11.25">
      <c r="S649" s="19"/>
    </row>
    <row r="650" ht="11.25">
      <c r="S650" s="19"/>
    </row>
    <row r="651" ht="11.25">
      <c r="S651" s="19"/>
    </row>
    <row r="652" ht="11.25">
      <c r="S652" s="19"/>
    </row>
    <row r="653" ht="11.25">
      <c r="S653" s="19"/>
    </row>
    <row r="654" ht="11.25">
      <c r="S654" s="19"/>
    </row>
    <row r="655" ht="11.25">
      <c r="S655" s="19"/>
    </row>
    <row r="656" ht="11.25">
      <c r="S656" s="19"/>
    </row>
    <row r="657" ht="11.25">
      <c r="S657" s="19"/>
    </row>
    <row r="658" ht="11.25">
      <c r="S658" s="19"/>
    </row>
    <row r="659" ht="11.25">
      <c r="S659" s="19"/>
    </row>
    <row r="660" ht="11.25">
      <c r="S660" s="19"/>
    </row>
    <row r="661" ht="11.25">
      <c r="S661" s="19"/>
    </row>
    <row r="662" ht="11.25">
      <c r="S662" s="19"/>
    </row>
    <row r="663" ht="11.25">
      <c r="S663" s="19"/>
    </row>
    <row r="664" ht="11.25">
      <c r="S664" s="19"/>
    </row>
    <row r="665" ht="11.25">
      <c r="S665" s="19"/>
    </row>
    <row r="666" ht="11.25">
      <c r="S666" s="19"/>
    </row>
    <row r="667" ht="11.25">
      <c r="S667" s="19"/>
    </row>
    <row r="668" ht="11.25">
      <c r="S668" s="19"/>
    </row>
    <row r="669" ht="11.25">
      <c r="S669" s="19"/>
    </row>
    <row r="670" ht="11.25">
      <c r="S670" s="19"/>
    </row>
    <row r="671" ht="11.25">
      <c r="S671" s="19"/>
    </row>
    <row r="672" ht="11.25">
      <c r="S672" s="19"/>
    </row>
    <row r="673" ht="11.25">
      <c r="S673" s="19"/>
    </row>
    <row r="674" ht="11.25">
      <c r="S674" s="19"/>
    </row>
    <row r="675" ht="11.25">
      <c r="S675" s="19"/>
    </row>
    <row r="676" ht="11.25">
      <c r="S676" s="19"/>
    </row>
    <row r="677" ht="11.25">
      <c r="S677" s="19"/>
    </row>
    <row r="678" ht="11.25">
      <c r="S678" s="19"/>
    </row>
    <row r="679" ht="11.25">
      <c r="S679" s="19"/>
    </row>
    <row r="680" ht="11.25">
      <c r="S680" s="19"/>
    </row>
    <row r="681" ht="11.25">
      <c r="S681" s="19"/>
    </row>
    <row r="682" ht="11.25">
      <c r="S682" s="19"/>
    </row>
    <row r="683" ht="11.25">
      <c r="S683" s="19"/>
    </row>
    <row r="684" ht="11.25">
      <c r="S684" s="19"/>
    </row>
    <row r="685" ht="11.25">
      <c r="S685" s="19"/>
    </row>
    <row r="686" ht="11.25">
      <c r="S686" s="19"/>
    </row>
    <row r="687" ht="11.25">
      <c r="S687" s="19"/>
    </row>
    <row r="688" ht="11.25">
      <c r="S688" s="19"/>
    </row>
    <row r="689" ht="11.25">
      <c r="S689" s="19"/>
    </row>
    <row r="690" ht="11.25">
      <c r="S690" s="19"/>
    </row>
    <row r="691" ht="11.25">
      <c r="S691" s="19"/>
    </row>
    <row r="692" ht="11.25">
      <c r="S692" s="19"/>
    </row>
    <row r="693" ht="11.25">
      <c r="S693" s="19"/>
    </row>
    <row r="694" ht="11.25">
      <c r="S694" s="19"/>
    </row>
    <row r="695" ht="11.25">
      <c r="S695" s="19"/>
    </row>
    <row r="696" ht="11.25">
      <c r="S696" s="19"/>
    </row>
    <row r="697" ht="11.25">
      <c r="S697" s="19"/>
    </row>
    <row r="698" ht="11.25">
      <c r="S698" s="19"/>
    </row>
    <row r="699" ht="11.25">
      <c r="S699" s="19"/>
    </row>
    <row r="700" ht="11.25">
      <c r="S700" s="19"/>
    </row>
    <row r="701" ht="11.25">
      <c r="S701" s="19"/>
    </row>
    <row r="702" ht="11.25">
      <c r="S702" s="19"/>
    </row>
    <row r="703" ht="11.25">
      <c r="S703" s="19"/>
    </row>
    <row r="704" ht="11.25">
      <c r="S704" s="19"/>
    </row>
    <row r="705" ht="11.25">
      <c r="S705" s="19"/>
    </row>
    <row r="706" ht="11.25">
      <c r="S706" s="19"/>
    </row>
    <row r="707" ht="11.25">
      <c r="S707" s="19"/>
    </row>
    <row r="708" ht="11.25">
      <c r="S708" s="19"/>
    </row>
    <row r="709" ht="11.25">
      <c r="S709" s="19"/>
    </row>
    <row r="710" ht="11.25">
      <c r="S710" s="19"/>
    </row>
    <row r="711" ht="11.25">
      <c r="S711" s="19"/>
    </row>
    <row r="712" ht="11.25">
      <c r="S712" s="19"/>
    </row>
    <row r="713" ht="11.25">
      <c r="S713" s="19"/>
    </row>
    <row r="714" ht="11.25">
      <c r="S714" s="19"/>
    </row>
    <row r="715" ht="11.25">
      <c r="S715" s="19"/>
    </row>
    <row r="716" ht="11.25">
      <c r="S716" s="19"/>
    </row>
    <row r="717" ht="11.25">
      <c r="S717" s="19"/>
    </row>
    <row r="718" ht="11.25">
      <c r="S718" s="19"/>
    </row>
    <row r="719" ht="11.25">
      <c r="S719" s="19"/>
    </row>
    <row r="720" ht="11.25">
      <c r="S720" s="19"/>
    </row>
    <row r="721" ht="11.25">
      <c r="S721" s="19"/>
    </row>
    <row r="722" ht="11.25">
      <c r="S722" s="19"/>
    </row>
    <row r="723" ht="11.25">
      <c r="S723" s="19"/>
    </row>
    <row r="724" ht="11.25">
      <c r="S724" s="19"/>
    </row>
    <row r="725" ht="11.25">
      <c r="S725" s="19"/>
    </row>
    <row r="726" ht="11.25">
      <c r="S726" s="19"/>
    </row>
    <row r="727" ht="11.25">
      <c r="S727" s="19"/>
    </row>
    <row r="728" ht="11.25">
      <c r="S728" s="19"/>
    </row>
    <row r="729" ht="11.25">
      <c r="S729" s="19"/>
    </row>
    <row r="730" ht="11.25">
      <c r="S730" s="19"/>
    </row>
    <row r="731" ht="11.25">
      <c r="S731" s="19"/>
    </row>
    <row r="732" ht="11.25">
      <c r="S732" s="19"/>
    </row>
    <row r="733" ht="11.25">
      <c r="S733" s="19"/>
    </row>
    <row r="734" ht="11.25">
      <c r="S734" s="19"/>
    </row>
    <row r="735" ht="11.25">
      <c r="S735" s="19"/>
    </row>
    <row r="736" ht="11.25">
      <c r="S736" s="19"/>
    </row>
    <row r="737" ht="11.25">
      <c r="S737" s="19"/>
    </row>
    <row r="738" ht="11.25">
      <c r="S738" s="19"/>
    </row>
    <row r="739" ht="11.25">
      <c r="S739" s="19"/>
    </row>
    <row r="740" ht="11.25">
      <c r="S740" s="19"/>
    </row>
    <row r="741" ht="11.25">
      <c r="S741" s="19"/>
    </row>
    <row r="742" ht="11.25">
      <c r="S742" s="19"/>
    </row>
    <row r="743" ht="11.25">
      <c r="S743" s="19"/>
    </row>
    <row r="744" ht="11.25">
      <c r="S744" s="19"/>
    </row>
    <row r="745" ht="11.25">
      <c r="S745" s="19"/>
    </row>
    <row r="746" ht="11.25">
      <c r="S746" s="19"/>
    </row>
    <row r="747" ht="11.25">
      <c r="S747" s="19"/>
    </row>
    <row r="748" ht="11.25">
      <c r="S748" s="19"/>
    </row>
    <row r="749" ht="11.25">
      <c r="S749" s="19"/>
    </row>
    <row r="750" ht="11.25">
      <c r="S750" s="19"/>
    </row>
    <row r="751" ht="11.25">
      <c r="S751" s="19"/>
    </row>
    <row r="752" ht="11.25">
      <c r="S752" s="19"/>
    </row>
    <row r="753" ht="11.25">
      <c r="S753" s="19"/>
    </row>
    <row r="754" ht="11.25">
      <c r="S754" s="19"/>
    </row>
    <row r="755" ht="11.25">
      <c r="S755" s="19"/>
    </row>
    <row r="756" ht="11.25">
      <c r="S756" s="19"/>
    </row>
    <row r="757" ht="11.25">
      <c r="S757" s="19"/>
    </row>
    <row r="758" ht="11.25">
      <c r="S758" s="19"/>
    </row>
    <row r="759" ht="11.25">
      <c r="S759" s="19"/>
    </row>
    <row r="760" ht="11.25">
      <c r="S760" s="19"/>
    </row>
    <row r="761" ht="11.25">
      <c r="S761" s="19"/>
    </row>
    <row r="762" ht="11.25">
      <c r="S762" s="19"/>
    </row>
    <row r="763" ht="11.25">
      <c r="S763" s="19"/>
    </row>
    <row r="764" ht="11.25">
      <c r="S764" s="19"/>
    </row>
    <row r="765" ht="11.25">
      <c r="S765" s="19"/>
    </row>
    <row r="766" ht="11.25">
      <c r="S766" s="19"/>
    </row>
    <row r="767" ht="11.25">
      <c r="S767" s="19"/>
    </row>
    <row r="768" ht="11.25">
      <c r="S768" s="19"/>
    </row>
    <row r="769" ht="11.25">
      <c r="S769" s="19"/>
    </row>
    <row r="770" ht="11.25">
      <c r="S770" s="19"/>
    </row>
    <row r="771" ht="11.25">
      <c r="S771" s="19"/>
    </row>
    <row r="772" ht="11.25">
      <c r="S772" s="19"/>
    </row>
    <row r="773" ht="11.25">
      <c r="S773" s="19"/>
    </row>
    <row r="774" ht="11.25">
      <c r="S774" s="19"/>
    </row>
    <row r="775" ht="11.25">
      <c r="S775" s="19"/>
    </row>
    <row r="776" ht="11.25">
      <c r="S776" s="19"/>
    </row>
    <row r="777" ht="11.25">
      <c r="S777" s="19"/>
    </row>
    <row r="778" ht="11.25">
      <c r="S778" s="19"/>
    </row>
    <row r="779" ht="11.25">
      <c r="S779" s="19"/>
    </row>
    <row r="780" ht="11.25">
      <c r="S780" s="19"/>
    </row>
    <row r="781" ht="11.25">
      <c r="S781" s="19"/>
    </row>
    <row r="782" ht="11.25">
      <c r="S782" s="19"/>
    </row>
    <row r="783" ht="11.25">
      <c r="S783" s="19"/>
    </row>
    <row r="784" ht="11.25">
      <c r="S784" s="19"/>
    </row>
    <row r="785" ht="11.25">
      <c r="S785" s="19"/>
    </row>
    <row r="786" ht="11.25">
      <c r="S786" s="19"/>
    </row>
    <row r="787" ht="11.25">
      <c r="S787" s="19"/>
    </row>
    <row r="788" ht="11.25">
      <c r="S788" s="19"/>
    </row>
    <row r="789" ht="11.25">
      <c r="S789" s="19"/>
    </row>
    <row r="790" ht="11.25">
      <c r="S790" s="19"/>
    </row>
    <row r="791" ht="11.25">
      <c r="S791" s="19"/>
    </row>
    <row r="792" ht="11.25">
      <c r="S792" s="19"/>
    </row>
    <row r="793" ht="11.25">
      <c r="S793" s="19"/>
    </row>
    <row r="794" ht="11.25">
      <c r="S794" s="19"/>
    </row>
    <row r="795" ht="11.25">
      <c r="S795" s="19"/>
    </row>
    <row r="796" ht="11.25">
      <c r="S796" s="19"/>
    </row>
    <row r="797" ht="11.25">
      <c r="S797" s="19"/>
    </row>
    <row r="798" ht="11.25">
      <c r="S798" s="19"/>
    </row>
    <row r="799" ht="11.25">
      <c r="S799" s="19"/>
    </row>
    <row r="800" ht="11.25">
      <c r="S800" s="19"/>
    </row>
    <row r="801" ht="11.25">
      <c r="S801" s="19"/>
    </row>
    <row r="802" ht="11.25">
      <c r="S802" s="19"/>
    </row>
    <row r="803" ht="11.25">
      <c r="S803" s="19"/>
    </row>
    <row r="804" ht="11.25">
      <c r="S804" s="19"/>
    </row>
    <row r="805" ht="11.25">
      <c r="S805" s="19"/>
    </row>
    <row r="806" ht="11.25">
      <c r="S806" s="19"/>
    </row>
    <row r="807" ht="11.25">
      <c r="S807" s="19"/>
    </row>
    <row r="808" ht="11.25">
      <c r="S808" s="19"/>
    </row>
    <row r="809" ht="11.25">
      <c r="S809" s="19"/>
    </row>
    <row r="810" ht="11.25">
      <c r="S810" s="19"/>
    </row>
    <row r="811" ht="11.25">
      <c r="S811" s="19"/>
    </row>
    <row r="812" ht="11.25">
      <c r="S812" s="19"/>
    </row>
    <row r="813" ht="11.25">
      <c r="S813" s="19"/>
    </row>
    <row r="814" ht="11.25">
      <c r="S814" s="19"/>
    </row>
    <row r="815" ht="11.25">
      <c r="S815" s="19"/>
    </row>
    <row r="816" ht="11.25">
      <c r="S816" s="19"/>
    </row>
    <row r="817" ht="11.25">
      <c r="S817" s="19"/>
    </row>
    <row r="818" ht="11.25">
      <c r="S818" s="19"/>
    </row>
    <row r="819" ht="11.25">
      <c r="S819" s="19"/>
    </row>
    <row r="820" ht="11.25">
      <c r="S820" s="19"/>
    </row>
    <row r="821" ht="11.25">
      <c r="S821" s="19"/>
    </row>
    <row r="822" ht="11.25">
      <c r="S822" s="19"/>
    </row>
    <row r="823" ht="11.25">
      <c r="S823" s="19"/>
    </row>
    <row r="824" ht="11.25">
      <c r="S824" s="19"/>
    </row>
    <row r="825" ht="11.25">
      <c r="S825" s="19"/>
    </row>
    <row r="826" ht="11.25">
      <c r="S826" s="19"/>
    </row>
    <row r="827" ht="11.25">
      <c r="S827" s="19"/>
    </row>
    <row r="828" ht="11.25">
      <c r="S828" s="19"/>
    </row>
    <row r="829" ht="11.25">
      <c r="S829" s="19"/>
    </row>
    <row r="830" ht="11.25">
      <c r="S830" s="19"/>
    </row>
    <row r="831" ht="11.25">
      <c r="S831" s="19"/>
    </row>
    <row r="832" ht="11.25">
      <c r="S832" s="19"/>
    </row>
    <row r="833" ht="11.25">
      <c r="S833" s="19"/>
    </row>
    <row r="834" ht="11.25">
      <c r="S834" s="19"/>
    </row>
    <row r="835" ht="11.25">
      <c r="S835" s="19"/>
    </row>
    <row r="836" ht="11.25">
      <c r="S836" s="19"/>
    </row>
    <row r="837" ht="11.25">
      <c r="S837" s="19"/>
    </row>
    <row r="838" ht="11.25">
      <c r="S838" s="19"/>
    </row>
    <row r="839" ht="11.25">
      <c r="S839" s="19"/>
    </row>
    <row r="840" ht="11.25">
      <c r="S840" s="19"/>
    </row>
    <row r="841" ht="11.25">
      <c r="S841" s="19"/>
    </row>
    <row r="842" ht="11.25">
      <c r="S842" s="19"/>
    </row>
    <row r="843" ht="11.25">
      <c r="S843" s="19"/>
    </row>
    <row r="844" ht="11.25">
      <c r="S844" s="19"/>
    </row>
    <row r="845" ht="11.25">
      <c r="S845" s="19"/>
    </row>
    <row r="846" ht="11.25">
      <c r="S846" s="19"/>
    </row>
    <row r="847" ht="11.25">
      <c r="S847" s="19"/>
    </row>
    <row r="848" ht="11.25">
      <c r="S848" s="19"/>
    </row>
    <row r="849" ht="11.25">
      <c r="S849" s="19"/>
    </row>
    <row r="850" ht="11.25">
      <c r="S850" s="19"/>
    </row>
    <row r="851" ht="11.25">
      <c r="S851" s="19"/>
    </row>
    <row r="852" ht="11.25">
      <c r="S852" s="19"/>
    </row>
    <row r="853" ht="11.25">
      <c r="S853" s="19"/>
    </row>
    <row r="854" ht="11.25">
      <c r="S854" s="19"/>
    </row>
    <row r="855" ht="11.25">
      <c r="S855" s="19"/>
    </row>
    <row r="856" ht="11.25">
      <c r="S856" s="19"/>
    </row>
    <row r="857" ht="11.25">
      <c r="S857" s="19"/>
    </row>
    <row r="858" ht="11.25">
      <c r="S858" s="19"/>
    </row>
    <row r="859" ht="11.25">
      <c r="S859" s="19"/>
    </row>
    <row r="860" ht="11.25">
      <c r="S860" s="19"/>
    </row>
    <row r="861" ht="11.25">
      <c r="S861" s="19"/>
    </row>
    <row r="862" ht="11.25">
      <c r="S862" s="19"/>
    </row>
    <row r="863" ht="11.25">
      <c r="S863" s="19"/>
    </row>
    <row r="864" ht="11.25">
      <c r="S864" s="19"/>
    </row>
    <row r="865" ht="11.25">
      <c r="S865" s="19"/>
    </row>
    <row r="866" ht="11.25">
      <c r="S866" s="19"/>
    </row>
    <row r="867" ht="11.25">
      <c r="S867" s="19"/>
    </row>
    <row r="868" ht="11.25">
      <c r="S868" s="19"/>
    </row>
    <row r="869" ht="11.25">
      <c r="S869" s="19"/>
    </row>
    <row r="870" ht="11.25">
      <c r="S870" s="19"/>
    </row>
    <row r="871" ht="11.25">
      <c r="S871" s="19"/>
    </row>
    <row r="872" ht="11.25">
      <c r="S872" s="19"/>
    </row>
    <row r="873" ht="11.25">
      <c r="S873" s="19"/>
    </row>
    <row r="874" ht="11.25">
      <c r="S874" s="19"/>
    </row>
    <row r="875" ht="11.25">
      <c r="S875" s="19"/>
    </row>
    <row r="876" ht="11.25">
      <c r="S876" s="19"/>
    </row>
    <row r="877" ht="11.25">
      <c r="S877" s="19"/>
    </row>
    <row r="878" ht="11.25">
      <c r="S878" s="19"/>
    </row>
    <row r="879" ht="11.25">
      <c r="S879" s="19"/>
    </row>
    <row r="880" ht="11.25">
      <c r="S880" s="19"/>
    </row>
    <row r="881" ht="11.25">
      <c r="S881" s="19"/>
    </row>
    <row r="882" ht="11.25">
      <c r="S882" s="19"/>
    </row>
    <row r="883" ht="11.25">
      <c r="S883" s="19"/>
    </row>
    <row r="884" ht="11.25">
      <c r="S884" s="19"/>
    </row>
    <row r="885" ht="11.25">
      <c r="S885" s="19"/>
    </row>
    <row r="886" ht="11.25">
      <c r="S886" s="19"/>
    </row>
    <row r="887" ht="11.25">
      <c r="S887" s="19"/>
    </row>
    <row r="888" ht="11.25">
      <c r="S888" s="19"/>
    </row>
    <row r="889" ht="11.25">
      <c r="S889" s="19"/>
    </row>
    <row r="890" ht="11.25">
      <c r="S890" s="19"/>
    </row>
    <row r="891" ht="11.25">
      <c r="S891" s="19"/>
    </row>
    <row r="892" ht="11.25">
      <c r="S892" s="19"/>
    </row>
    <row r="893" ht="11.25">
      <c r="S893" s="19"/>
    </row>
    <row r="894" ht="11.25">
      <c r="S894" s="19"/>
    </row>
    <row r="895" ht="11.25">
      <c r="S895" s="19"/>
    </row>
    <row r="896" ht="11.25">
      <c r="S896" s="19"/>
    </row>
    <row r="897" ht="11.25">
      <c r="S897" s="19"/>
    </row>
    <row r="898" ht="11.25">
      <c r="S898" s="19"/>
    </row>
    <row r="899" ht="11.25">
      <c r="S899" s="19"/>
    </row>
    <row r="900" ht="11.25">
      <c r="S900" s="19"/>
    </row>
    <row r="901" ht="11.25">
      <c r="S901" s="19"/>
    </row>
    <row r="902" ht="11.25">
      <c r="S902" s="19"/>
    </row>
    <row r="903" ht="11.25">
      <c r="S903" s="19"/>
    </row>
    <row r="904" ht="11.25">
      <c r="S904" s="19"/>
    </row>
    <row r="905" ht="11.25">
      <c r="S905" s="19"/>
    </row>
    <row r="906" ht="11.25">
      <c r="S906" s="19"/>
    </row>
    <row r="907" ht="11.25">
      <c r="S907" s="19"/>
    </row>
    <row r="908" ht="11.25">
      <c r="S908" s="19"/>
    </row>
    <row r="909" ht="11.25">
      <c r="S909" s="19"/>
    </row>
    <row r="910" ht="11.25">
      <c r="S910" s="19"/>
    </row>
    <row r="911" ht="11.25">
      <c r="S911" s="19"/>
    </row>
    <row r="912" ht="11.25">
      <c r="S912" s="19"/>
    </row>
    <row r="913" ht="11.25">
      <c r="S913" s="19"/>
    </row>
    <row r="914" ht="11.25">
      <c r="S914" s="19"/>
    </row>
    <row r="915" ht="11.25">
      <c r="S915" s="19"/>
    </row>
    <row r="916" ht="11.25">
      <c r="S916" s="19"/>
    </row>
    <row r="917" ht="11.25">
      <c r="S917" s="19"/>
    </row>
    <row r="918" ht="11.25">
      <c r="S918" s="19"/>
    </row>
    <row r="919" ht="11.25">
      <c r="S919" s="19"/>
    </row>
    <row r="920" ht="11.25">
      <c r="S920" s="19"/>
    </row>
    <row r="921" ht="11.25">
      <c r="S921" s="19"/>
    </row>
    <row r="922" ht="11.25">
      <c r="S922" s="19"/>
    </row>
    <row r="923" ht="11.25">
      <c r="S923" s="19"/>
    </row>
    <row r="924" ht="11.25">
      <c r="S924" s="19"/>
    </row>
    <row r="925" ht="11.25">
      <c r="S925" s="19"/>
    </row>
    <row r="926" ht="11.25">
      <c r="S926" s="19"/>
    </row>
    <row r="927" ht="11.25">
      <c r="S927" s="19"/>
    </row>
    <row r="928" ht="11.25">
      <c r="S928" s="19"/>
    </row>
    <row r="929" ht="11.25">
      <c r="S929" s="19"/>
    </row>
    <row r="930" ht="11.25">
      <c r="S930" s="19"/>
    </row>
    <row r="931" ht="11.25">
      <c r="S931" s="19"/>
    </row>
    <row r="932" ht="11.25">
      <c r="S932" s="19"/>
    </row>
    <row r="933" ht="11.25">
      <c r="S933" s="19"/>
    </row>
    <row r="934" ht="11.25">
      <c r="S934" s="19"/>
    </row>
    <row r="935" ht="11.25">
      <c r="S935" s="19"/>
    </row>
    <row r="936" ht="11.25">
      <c r="S936" s="19"/>
    </row>
    <row r="937" ht="11.25">
      <c r="S937" s="19"/>
    </row>
    <row r="938" ht="11.25">
      <c r="S938" s="19"/>
    </row>
    <row r="939" ht="11.25">
      <c r="S939" s="19"/>
    </row>
    <row r="940" ht="11.25">
      <c r="S940" s="19"/>
    </row>
    <row r="941" ht="11.25">
      <c r="S941" s="19"/>
    </row>
    <row r="942" ht="11.25">
      <c r="S942" s="19"/>
    </row>
    <row r="943" ht="11.25">
      <c r="S943" s="19"/>
    </row>
    <row r="944" ht="11.25">
      <c r="S944" s="19"/>
    </row>
    <row r="945" ht="11.25">
      <c r="S945" s="19"/>
    </row>
    <row r="946" ht="11.25">
      <c r="S946" s="19"/>
    </row>
    <row r="947" ht="11.25">
      <c r="S947" s="19"/>
    </row>
    <row r="948" ht="11.25">
      <c r="S948" s="19"/>
    </row>
    <row r="949" ht="11.25">
      <c r="S949" s="19"/>
    </row>
    <row r="950" ht="11.25">
      <c r="S950" s="19"/>
    </row>
    <row r="951" ht="11.25">
      <c r="S951" s="19"/>
    </row>
    <row r="952" ht="11.25">
      <c r="S952" s="19"/>
    </row>
    <row r="953" ht="11.25">
      <c r="S953" s="19"/>
    </row>
    <row r="954" ht="11.25">
      <c r="S954" s="19"/>
    </row>
    <row r="955" ht="11.25">
      <c r="S955" s="19"/>
    </row>
    <row r="956" ht="11.25">
      <c r="S956" s="19"/>
    </row>
    <row r="957" ht="11.25">
      <c r="S957" s="19"/>
    </row>
    <row r="958" ht="11.25">
      <c r="S958" s="19"/>
    </row>
    <row r="959" ht="11.25">
      <c r="S959" s="19"/>
    </row>
    <row r="960" ht="11.25">
      <c r="S960" s="19"/>
    </row>
    <row r="961" ht="11.25">
      <c r="S961" s="19"/>
    </row>
    <row r="962" ht="11.25">
      <c r="S962" s="19"/>
    </row>
    <row r="963" ht="11.25">
      <c r="S963" s="19"/>
    </row>
    <row r="964" ht="11.25">
      <c r="S964" s="19"/>
    </row>
    <row r="965" ht="11.25">
      <c r="S965" s="19"/>
    </row>
    <row r="966" ht="11.25">
      <c r="S966" s="19"/>
    </row>
    <row r="967" ht="11.25">
      <c r="S967" s="19"/>
    </row>
    <row r="968" ht="11.25">
      <c r="S968" s="19"/>
    </row>
    <row r="969" ht="11.25">
      <c r="S969" s="19"/>
    </row>
    <row r="970" ht="11.25">
      <c r="S970" s="19"/>
    </row>
    <row r="971" ht="11.25">
      <c r="S971" s="19"/>
    </row>
    <row r="972" ht="11.25">
      <c r="S972" s="19"/>
    </row>
    <row r="973" ht="11.25">
      <c r="S973" s="19"/>
    </row>
    <row r="974" ht="11.25">
      <c r="S974" s="19"/>
    </row>
    <row r="975" ht="11.25">
      <c r="S975" s="19"/>
    </row>
    <row r="976" ht="11.25">
      <c r="S976" s="19"/>
    </row>
    <row r="977" ht="11.25">
      <c r="S977" s="19"/>
    </row>
    <row r="978" ht="11.25">
      <c r="S978" s="19"/>
    </row>
    <row r="979" ht="11.25">
      <c r="S979" s="19"/>
    </row>
    <row r="980" ht="11.25">
      <c r="S980" s="19"/>
    </row>
    <row r="981" ht="11.25">
      <c r="S981" s="19"/>
    </row>
    <row r="982" ht="11.25">
      <c r="S982" s="19"/>
    </row>
    <row r="983" ht="11.25">
      <c r="S983" s="19"/>
    </row>
    <row r="984" ht="11.25">
      <c r="S984" s="19"/>
    </row>
    <row r="985" ht="11.25">
      <c r="S985" s="19"/>
    </row>
    <row r="986" ht="11.25">
      <c r="S986" s="19"/>
    </row>
    <row r="987" ht="11.25">
      <c r="S987" s="19"/>
    </row>
    <row r="988" ht="11.25">
      <c r="S988" s="19"/>
    </row>
    <row r="989" ht="11.25">
      <c r="S989" s="19"/>
    </row>
    <row r="990" ht="11.25">
      <c r="S990" s="19"/>
    </row>
    <row r="991" ht="11.25">
      <c r="S991" s="19"/>
    </row>
    <row r="992" ht="11.25">
      <c r="S992" s="19"/>
    </row>
    <row r="993" ht="11.25">
      <c r="S993" s="19"/>
    </row>
    <row r="994" ht="11.25">
      <c r="S994" s="19"/>
    </row>
    <row r="995" ht="11.25">
      <c r="S995" s="19"/>
    </row>
    <row r="996" ht="11.25">
      <c r="S996" s="19"/>
    </row>
    <row r="997" ht="11.25">
      <c r="S997" s="19"/>
    </row>
    <row r="998" ht="11.25">
      <c r="S998" s="19"/>
    </row>
    <row r="999" ht="11.25">
      <c r="S999" s="19"/>
    </row>
    <row r="1000" ht="11.25">
      <c r="S1000" s="19"/>
    </row>
    <row r="1001" ht="11.25">
      <c r="S1001" s="19"/>
    </row>
    <row r="1002" ht="11.25">
      <c r="S1002" s="19"/>
    </row>
    <row r="1003" ht="11.25">
      <c r="S1003" s="19"/>
    </row>
    <row r="1004" ht="11.25">
      <c r="S1004" s="19"/>
    </row>
    <row r="1005" ht="11.25">
      <c r="S1005" s="19"/>
    </row>
    <row r="1006" ht="11.25">
      <c r="S1006" s="19"/>
    </row>
    <row r="1007" ht="11.25">
      <c r="S1007" s="19"/>
    </row>
    <row r="1008" ht="11.25">
      <c r="S1008" s="19"/>
    </row>
    <row r="1009" ht="11.25">
      <c r="S1009" s="19"/>
    </row>
    <row r="1010" ht="11.25">
      <c r="S1010" s="19"/>
    </row>
    <row r="1011" ht="11.25">
      <c r="S1011" s="19"/>
    </row>
    <row r="1012" ht="11.25">
      <c r="S1012" s="19"/>
    </row>
    <row r="1013" ht="11.25">
      <c r="S1013" s="19"/>
    </row>
    <row r="1014" ht="11.25">
      <c r="S1014" s="19"/>
    </row>
    <row r="1015" ht="11.25">
      <c r="S1015" s="19"/>
    </row>
    <row r="1016" ht="11.25">
      <c r="S1016" s="19"/>
    </row>
    <row r="1017" ht="11.25">
      <c r="S1017" s="19"/>
    </row>
    <row r="1018" ht="11.25">
      <c r="S1018" s="19"/>
    </row>
    <row r="1019" ht="11.25">
      <c r="S1019" s="19"/>
    </row>
    <row r="1020" ht="11.25">
      <c r="S1020" s="19"/>
    </row>
    <row r="1021" ht="11.25">
      <c r="S1021" s="19"/>
    </row>
    <row r="1022" ht="11.25">
      <c r="S1022" s="19"/>
    </row>
    <row r="1023" ht="11.25">
      <c r="S1023" s="19"/>
    </row>
    <row r="1024" ht="11.25">
      <c r="S1024" s="19"/>
    </row>
    <row r="1025" ht="11.25">
      <c r="S1025" s="19"/>
    </row>
    <row r="1026" ht="11.25">
      <c r="S1026" s="19"/>
    </row>
    <row r="1027" ht="11.25">
      <c r="S1027" s="19"/>
    </row>
    <row r="1028" ht="11.25">
      <c r="S1028" s="19"/>
    </row>
    <row r="1029" ht="11.25">
      <c r="S1029" s="19"/>
    </row>
    <row r="1030" ht="11.25">
      <c r="S1030" s="19"/>
    </row>
    <row r="1031" ht="11.25">
      <c r="S1031" s="19"/>
    </row>
    <row r="1032" ht="11.25">
      <c r="S1032" s="19"/>
    </row>
    <row r="1033" ht="11.25">
      <c r="S1033" s="19"/>
    </row>
    <row r="1034" ht="11.25">
      <c r="S1034" s="19"/>
    </row>
    <row r="1035" ht="11.25">
      <c r="S1035" s="19"/>
    </row>
    <row r="1036" ht="11.25">
      <c r="S1036" s="19"/>
    </row>
    <row r="1037" ht="11.25">
      <c r="S1037" s="19"/>
    </row>
    <row r="1038" ht="11.25">
      <c r="S1038" s="19"/>
    </row>
    <row r="1039" ht="11.25">
      <c r="S1039" s="19"/>
    </row>
    <row r="1040" ht="11.25">
      <c r="S1040" s="19"/>
    </row>
    <row r="1041" ht="11.25">
      <c r="S1041" s="19"/>
    </row>
    <row r="1042" ht="11.25">
      <c r="S1042" s="19"/>
    </row>
    <row r="1043" ht="11.25">
      <c r="S1043" s="19"/>
    </row>
    <row r="1044" ht="11.25">
      <c r="S1044" s="19"/>
    </row>
    <row r="1045" ht="11.25">
      <c r="S1045" s="19"/>
    </row>
    <row r="1046" ht="11.25">
      <c r="S1046" s="19"/>
    </row>
    <row r="1047" ht="11.25">
      <c r="S1047" s="19"/>
    </row>
    <row r="1048" ht="11.25">
      <c r="S1048" s="19"/>
    </row>
    <row r="1049" ht="11.25">
      <c r="S1049" s="19"/>
    </row>
    <row r="1050" ht="11.25">
      <c r="S1050" s="19"/>
    </row>
    <row r="1051" ht="11.25">
      <c r="S1051" s="19"/>
    </row>
    <row r="1052" ht="11.25">
      <c r="S1052" s="19"/>
    </row>
    <row r="1053" ht="11.25">
      <c r="S1053" s="19"/>
    </row>
    <row r="1054" ht="11.25">
      <c r="S1054" s="19"/>
    </row>
    <row r="1055" ht="11.25">
      <c r="S1055" s="19"/>
    </row>
    <row r="1056" ht="11.25">
      <c r="S1056" s="19"/>
    </row>
    <row r="1057" ht="11.25">
      <c r="S1057" s="19"/>
    </row>
    <row r="1058" ht="11.25">
      <c r="S1058" s="19"/>
    </row>
    <row r="1059" ht="11.25">
      <c r="S1059" s="19"/>
    </row>
    <row r="1060" ht="11.25">
      <c r="S1060" s="19"/>
    </row>
    <row r="1061" ht="11.25">
      <c r="S1061" s="19"/>
    </row>
    <row r="1062" ht="11.25">
      <c r="S1062" s="19"/>
    </row>
    <row r="1063" ht="11.25">
      <c r="S1063" s="19"/>
    </row>
    <row r="1064" ht="11.25">
      <c r="S1064" s="19"/>
    </row>
    <row r="1065" ht="11.25">
      <c r="S1065" s="19"/>
    </row>
    <row r="1066" ht="11.25">
      <c r="S1066" s="19"/>
    </row>
    <row r="1067" ht="11.25">
      <c r="S1067" s="19"/>
    </row>
    <row r="1068" ht="11.25">
      <c r="S1068" s="19"/>
    </row>
    <row r="1069" ht="11.25">
      <c r="S1069" s="19"/>
    </row>
    <row r="1070" ht="11.25">
      <c r="S1070" s="19"/>
    </row>
    <row r="1071" ht="11.25">
      <c r="S1071" s="19"/>
    </row>
    <row r="1072" ht="11.25">
      <c r="S1072" s="19"/>
    </row>
    <row r="1073" ht="11.25">
      <c r="S1073" s="19"/>
    </row>
    <row r="1074" ht="11.25">
      <c r="S1074" s="19"/>
    </row>
    <row r="1075" ht="11.25">
      <c r="S1075" s="19"/>
    </row>
    <row r="1076" ht="11.25">
      <c r="S1076" s="19"/>
    </row>
    <row r="1077" ht="11.25">
      <c r="S1077" s="19"/>
    </row>
    <row r="1078" ht="11.25">
      <c r="S1078" s="19"/>
    </row>
    <row r="1079" ht="11.25">
      <c r="S1079" s="19"/>
    </row>
    <row r="1080" ht="11.25">
      <c r="S1080" s="19"/>
    </row>
    <row r="1081" ht="11.25">
      <c r="S1081" s="19"/>
    </row>
    <row r="1082" ht="11.25">
      <c r="S1082" s="19"/>
    </row>
    <row r="1083" ht="11.25">
      <c r="S1083" s="19"/>
    </row>
    <row r="1084" ht="11.25">
      <c r="S1084" s="19"/>
    </row>
    <row r="1085" ht="11.25">
      <c r="S1085" s="19"/>
    </row>
    <row r="1086" ht="11.25">
      <c r="S1086" s="19"/>
    </row>
    <row r="1087" ht="11.25">
      <c r="S1087" s="19"/>
    </row>
    <row r="1088" ht="11.25">
      <c r="S1088" s="19"/>
    </row>
    <row r="1089" ht="11.25">
      <c r="S1089" s="19"/>
    </row>
    <row r="1090" ht="11.25">
      <c r="S1090" s="19"/>
    </row>
    <row r="1091" ht="11.25">
      <c r="S1091" s="19"/>
    </row>
    <row r="1092" ht="11.25">
      <c r="S1092" s="19"/>
    </row>
    <row r="1093" ht="11.25">
      <c r="S1093" s="19"/>
    </row>
    <row r="1094" ht="11.25">
      <c r="S1094" s="19"/>
    </row>
    <row r="1095" ht="11.25">
      <c r="S1095" s="19"/>
    </row>
    <row r="1096" ht="11.25">
      <c r="S1096" s="19"/>
    </row>
    <row r="1097" ht="11.25">
      <c r="S1097" s="19"/>
    </row>
    <row r="1098" ht="11.25">
      <c r="S1098" s="19"/>
    </row>
    <row r="1099" ht="11.25">
      <c r="S1099" s="19"/>
    </row>
    <row r="1100" ht="11.25">
      <c r="S1100" s="19"/>
    </row>
    <row r="1101" ht="11.25">
      <c r="S1101" s="19"/>
    </row>
    <row r="1102" ht="11.25">
      <c r="S1102" s="19"/>
    </row>
    <row r="1103" ht="11.25">
      <c r="S1103" s="19"/>
    </row>
    <row r="1104" ht="11.25">
      <c r="S1104" s="19"/>
    </row>
    <row r="1105" ht="11.25">
      <c r="S1105" s="19"/>
    </row>
    <row r="1106" ht="11.25">
      <c r="S1106" s="19"/>
    </row>
    <row r="1107" ht="11.25">
      <c r="S1107" s="19"/>
    </row>
    <row r="1108" ht="11.25">
      <c r="S1108" s="19"/>
    </row>
    <row r="1109" ht="11.25">
      <c r="S1109" s="19"/>
    </row>
    <row r="1110" ht="11.25">
      <c r="S1110" s="19"/>
    </row>
    <row r="1111" ht="11.25">
      <c r="S1111" s="19"/>
    </row>
    <row r="1112" ht="11.25">
      <c r="S1112" s="19"/>
    </row>
    <row r="1113" ht="11.25">
      <c r="S1113" s="19"/>
    </row>
    <row r="1114" ht="11.25">
      <c r="S1114" s="19"/>
    </row>
    <row r="1115" ht="11.25">
      <c r="S1115" s="19"/>
    </row>
    <row r="1116" ht="11.25">
      <c r="S1116" s="19"/>
    </row>
    <row r="1117" ht="11.25">
      <c r="S1117" s="19"/>
    </row>
    <row r="1118" ht="11.25">
      <c r="S1118" s="19"/>
    </row>
    <row r="1119" ht="11.25">
      <c r="S1119" s="19"/>
    </row>
    <row r="1120" ht="11.25">
      <c r="S1120" s="19"/>
    </row>
    <row r="1121" ht="11.25">
      <c r="S1121" s="19"/>
    </row>
    <row r="1122" ht="11.25">
      <c r="S1122" s="19"/>
    </row>
    <row r="1123" ht="11.25">
      <c r="S1123" s="19"/>
    </row>
    <row r="1124" ht="11.25">
      <c r="S1124" s="19"/>
    </row>
    <row r="1125" ht="11.25">
      <c r="S1125" s="19"/>
    </row>
    <row r="1126" ht="11.25">
      <c r="S1126" s="19"/>
    </row>
    <row r="1127" ht="11.25">
      <c r="S1127" s="19"/>
    </row>
    <row r="1128" ht="11.25">
      <c r="S1128" s="19"/>
    </row>
    <row r="1129" ht="11.25">
      <c r="S1129" s="19"/>
    </row>
    <row r="1130" ht="11.25">
      <c r="S1130" s="19"/>
    </row>
    <row r="1131" ht="11.25">
      <c r="S1131" s="19"/>
    </row>
    <row r="1132" ht="11.25">
      <c r="S1132" s="19"/>
    </row>
    <row r="1133" ht="11.25">
      <c r="S1133" s="19"/>
    </row>
    <row r="1134" ht="11.25">
      <c r="S1134" s="19"/>
    </row>
    <row r="1135" ht="11.25">
      <c r="S1135" s="19"/>
    </row>
    <row r="1136" ht="11.25">
      <c r="S1136" s="19"/>
    </row>
    <row r="1137" ht="11.25">
      <c r="S1137" s="19"/>
    </row>
    <row r="1138" ht="11.25">
      <c r="S1138" s="19"/>
    </row>
    <row r="1139" ht="11.25">
      <c r="S1139" s="19"/>
    </row>
    <row r="1140" ht="11.25">
      <c r="S1140" s="19"/>
    </row>
    <row r="1141" ht="11.25">
      <c r="S1141" s="19"/>
    </row>
    <row r="1142" ht="11.25">
      <c r="S1142" s="19"/>
    </row>
    <row r="1143" ht="11.25">
      <c r="S1143" s="19"/>
    </row>
    <row r="1144" ht="11.25">
      <c r="S1144" s="19"/>
    </row>
    <row r="1145" ht="11.25">
      <c r="S1145" s="19"/>
    </row>
    <row r="1146" ht="11.25">
      <c r="S1146" s="19"/>
    </row>
    <row r="1147" ht="11.25">
      <c r="S1147" s="19"/>
    </row>
    <row r="1148" ht="11.25">
      <c r="S1148" s="19"/>
    </row>
    <row r="1149" ht="11.25">
      <c r="S1149" s="19"/>
    </row>
    <row r="1150" ht="11.25">
      <c r="S1150" s="19"/>
    </row>
    <row r="1151" ht="11.25">
      <c r="S1151" s="19"/>
    </row>
    <row r="1152" ht="11.25">
      <c r="S1152" s="19"/>
    </row>
    <row r="1153" ht="11.25">
      <c r="S1153" s="19"/>
    </row>
    <row r="1154" ht="11.25">
      <c r="S1154" s="19"/>
    </row>
    <row r="1155" ht="11.25">
      <c r="S1155" s="19"/>
    </row>
    <row r="1156" ht="11.25">
      <c r="S1156" s="19"/>
    </row>
    <row r="1157" ht="11.25">
      <c r="S1157" s="19"/>
    </row>
    <row r="1158" ht="11.25">
      <c r="S1158" s="19"/>
    </row>
    <row r="1159" ht="11.25">
      <c r="S1159" s="19"/>
    </row>
    <row r="1160" ht="11.25">
      <c r="S1160" s="19"/>
    </row>
    <row r="1161" ht="11.25">
      <c r="S1161" s="19"/>
    </row>
    <row r="1162" ht="11.25">
      <c r="S1162" s="19"/>
    </row>
    <row r="1163" ht="11.25">
      <c r="S1163" s="19"/>
    </row>
    <row r="1164" ht="11.25">
      <c r="S1164" s="19"/>
    </row>
    <row r="1165" ht="11.25">
      <c r="S1165" s="19"/>
    </row>
    <row r="1166" ht="11.25">
      <c r="S1166" s="19"/>
    </row>
    <row r="1167" ht="11.25">
      <c r="S1167" s="19"/>
    </row>
    <row r="1168" ht="11.25">
      <c r="S1168" s="19"/>
    </row>
    <row r="1169" ht="11.25">
      <c r="S1169" s="19"/>
    </row>
    <row r="1170" ht="11.25">
      <c r="S1170" s="19"/>
    </row>
    <row r="1171" ht="11.25">
      <c r="S1171" s="19"/>
    </row>
    <row r="1172" ht="11.25">
      <c r="S1172" s="19"/>
    </row>
    <row r="1173" ht="11.25">
      <c r="S1173" s="19"/>
    </row>
    <row r="1174" ht="11.25">
      <c r="S1174" s="19"/>
    </row>
    <row r="1175" ht="11.25">
      <c r="S1175" s="19"/>
    </row>
    <row r="1176" ht="11.25">
      <c r="S1176" s="19"/>
    </row>
    <row r="1177" ht="11.25">
      <c r="S1177" s="19"/>
    </row>
    <row r="1178" ht="11.25">
      <c r="S1178" s="19"/>
    </row>
    <row r="1179" ht="11.25">
      <c r="S1179" s="19"/>
    </row>
    <row r="1180" ht="11.25">
      <c r="S1180" s="19"/>
    </row>
    <row r="1181" ht="11.25">
      <c r="S1181" s="19"/>
    </row>
    <row r="1182" ht="11.25">
      <c r="S1182" s="19"/>
    </row>
    <row r="1183" ht="11.25">
      <c r="S1183" s="19"/>
    </row>
    <row r="1184" ht="11.25">
      <c r="S1184" s="19"/>
    </row>
    <row r="1185" ht="11.25">
      <c r="S1185" s="19"/>
    </row>
    <row r="1186" ht="11.25">
      <c r="S1186" s="19"/>
    </row>
    <row r="1187" ht="11.25">
      <c r="S1187" s="19"/>
    </row>
    <row r="1188" ht="11.25">
      <c r="S1188" s="19"/>
    </row>
    <row r="1189" ht="11.25">
      <c r="S1189" s="19"/>
    </row>
    <row r="1190" ht="11.25">
      <c r="S1190" s="19"/>
    </row>
    <row r="1191" ht="11.25">
      <c r="S1191" s="19"/>
    </row>
    <row r="1192" ht="11.25">
      <c r="S1192" s="19"/>
    </row>
    <row r="1193" ht="11.25">
      <c r="S1193" s="19"/>
    </row>
    <row r="1194" ht="11.25">
      <c r="S1194" s="19"/>
    </row>
    <row r="1195" ht="11.25">
      <c r="S1195" s="19"/>
    </row>
    <row r="1196" ht="11.25">
      <c r="S1196" s="19"/>
    </row>
    <row r="1197" ht="11.25">
      <c r="S1197" s="19"/>
    </row>
    <row r="1198" ht="11.25">
      <c r="S1198" s="19"/>
    </row>
    <row r="1199" ht="11.25">
      <c r="S1199" s="19"/>
    </row>
    <row r="1200" ht="11.25">
      <c r="S1200" s="19"/>
    </row>
    <row r="1201" ht="11.25">
      <c r="S1201" s="19"/>
    </row>
    <row r="1202" ht="11.25">
      <c r="S1202" s="19"/>
    </row>
    <row r="1203" ht="11.25">
      <c r="S1203" s="19"/>
    </row>
    <row r="1204" ht="11.25">
      <c r="S1204" s="19"/>
    </row>
    <row r="1205" ht="11.25">
      <c r="S1205" s="19"/>
    </row>
    <row r="1206" ht="11.25">
      <c r="S1206" s="19"/>
    </row>
    <row r="1207" ht="11.25">
      <c r="S1207" s="19"/>
    </row>
    <row r="1208" ht="11.25">
      <c r="S1208" s="19"/>
    </row>
    <row r="1209" ht="11.25">
      <c r="S1209" s="19"/>
    </row>
    <row r="1210" ht="11.25">
      <c r="S1210" s="19"/>
    </row>
    <row r="1211" ht="11.25">
      <c r="S1211" s="19"/>
    </row>
    <row r="1212" ht="11.25">
      <c r="S1212" s="19"/>
    </row>
    <row r="1213" ht="11.25">
      <c r="S1213" s="19"/>
    </row>
    <row r="1214" ht="11.25">
      <c r="S1214" s="19"/>
    </row>
    <row r="1215" ht="11.25">
      <c r="S1215" s="19"/>
    </row>
    <row r="1216" ht="11.25">
      <c r="S1216" s="19"/>
    </row>
    <row r="1217" ht="11.25">
      <c r="S1217" s="19"/>
    </row>
    <row r="1218" ht="11.25">
      <c r="S1218" s="19"/>
    </row>
    <row r="1219" ht="11.25">
      <c r="S1219" s="19"/>
    </row>
    <row r="1220" ht="11.25">
      <c r="S1220" s="19"/>
    </row>
    <row r="1221" ht="11.25">
      <c r="S1221" s="19"/>
    </row>
    <row r="1222" ht="11.25">
      <c r="S1222" s="19"/>
    </row>
    <row r="1223" ht="11.25">
      <c r="S1223" s="19"/>
    </row>
    <row r="1224" ht="11.25">
      <c r="S1224" s="19"/>
    </row>
    <row r="1225" ht="11.25">
      <c r="S1225" s="19"/>
    </row>
    <row r="1226" ht="11.25">
      <c r="S1226" s="19"/>
    </row>
    <row r="1227" ht="11.25">
      <c r="S1227" s="19"/>
    </row>
    <row r="1228" ht="11.25">
      <c r="S1228" s="19"/>
    </row>
    <row r="1229" ht="11.25">
      <c r="S1229" s="19"/>
    </row>
    <row r="1230" ht="11.25">
      <c r="S1230" s="19"/>
    </row>
    <row r="1231" ht="11.25">
      <c r="S1231" s="19"/>
    </row>
    <row r="1232" ht="11.25">
      <c r="S1232" s="19"/>
    </row>
    <row r="1233" ht="11.25">
      <c r="S1233" s="19"/>
    </row>
    <row r="1234" ht="11.25">
      <c r="S1234" s="19"/>
    </row>
    <row r="1235" ht="11.25">
      <c r="S1235" s="19"/>
    </row>
    <row r="1236" ht="11.25">
      <c r="S1236" s="19"/>
    </row>
    <row r="1237" ht="11.25">
      <c r="S1237" s="19"/>
    </row>
    <row r="1238" ht="11.25">
      <c r="S1238" s="19"/>
    </row>
    <row r="1239" ht="11.25">
      <c r="S1239" s="19"/>
    </row>
    <row r="1240" ht="11.25">
      <c r="S1240" s="19"/>
    </row>
    <row r="1241" ht="11.25">
      <c r="S1241" s="19"/>
    </row>
    <row r="1242" ht="11.25">
      <c r="S1242" s="19"/>
    </row>
    <row r="1243" ht="11.25">
      <c r="S1243" s="19"/>
    </row>
    <row r="1244" ht="11.25">
      <c r="S1244" s="19"/>
    </row>
    <row r="1245" ht="11.25">
      <c r="S1245" s="19"/>
    </row>
    <row r="1246" ht="11.25">
      <c r="S1246" s="19"/>
    </row>
    <row r="1247" ht="11.25">
      <c r="S1247" s="19"/>
    </row>
    <row r="1248" ht="11.25">
      <c r="S1248" s="19"/>
    </row>
    <row r="1249" ht="11.25">
      <c r="S1249" s="19"/>
    </row>
    <row r="1250" ht="11.25">
      <c r="S1250" s="19"/>
    </row>
    <row r="1251" ht="11.25">
      <c r="S1251" s="19"/>
    </row>
    <row r="1252" ht="11.25">
      <c r="S1252" s="19"/>
    </row>
    <row r="1253" ht="11.25">
      <c r="S1253" s="19"/>
    </row>
    <row r="1254" ht="11.25">
      <c r="S1254" s="19"/>
    </row>
    <row r="1255" ht="11.25">
      <c r="S1255" s="19"/>
    </row>
    <row r="1256" ht="11.25">
      <c r="S1256" s="19"/>
    </row>
    <row r="1257" ht="11.25">
      <c r="S1257" s="19"/>
    </row>
    <row r="1258" ht="11.25">
      <c r="S1258" s="19"/>
    </row>
    <row r="1259" ht="11.25">
      <c r="S1259" s="19"/>
    </row>
    <row r="1260" ht="11.25">
      <c r="S1260" s="19"/>
    </row>
    <row r="1261" ht="11.25">
      <c r="S1261" s="19"/>
    </row>
    <row r="1262" ht="11.25">
      <c r="S1262" s="19"/>
    </row>
    <row r="1263" ht="11.25">
      <c r="S1263" s="19"/>
    </row>
    <row r="1264" ht="11.25">
      <c r="S1264" s="19"/>
    </row>
    <row r="1265" ht="11.25">
      <c r="S1265" s="19"/>
    </row>
    <row r="1266" ht="11.25">
      <c r="S1266" s="19"/>
    </row>
    <row r="1267" ht="11.25">
      <c r="S1267" s="19"/>
    </row>
    <row r="1268" ht="11.25">
      <c r="S1268" s="19"/>
    </row>
    <row r="1269" ht="11.25">
      <c r="S1269" s="19"/>
    </row>
    <row r="1270" ht="11.25">
      <c r="S1270" s="19"/>
    </row>
    <row r="1271" ht="11.25">
      <c r="S1271" s="19"/>
    </row>
    <row r="1272" ht="11.25">
      <c r="S1272" s="19"/>
    </row>
    <row r="1273" ht="11.25">
      <c r="S1273" s="19"/>
    </row>
    <row r="1274" ht="11.25">
      <c r="S1274" s="19"/>
    </row>
    <row r="1275" ht="11.25">
      <c r="S1275" s="19"/>
    </row>
    <row r="1276" ht="11.25">
      <c r="S1276" s="19"/>
    </row>
    <row r="1277" ht="11.25">
      <c r="S1277" s="19"/>
    </row>
    <row r="1278" ht="11.25">
      <c r="S1278" s="19"/>
    </row>
    <row r="1279" ht="11.25">
      <c r="S1279" s="19"/>
    </row>
    <row r="1280" ht="11.25">
      <c r="S1280" s="19"/>
    </row>
    <row r="1281" ht="11.25">
      <c r="S1281" s="19"/>
    </row>
    <row r="1282" ht="11.25">
      <c r="S1282" s="19"/>
    </row>
    <row r="1283" ht="11.25">
      <c r="S1283" s="19"/>
    </row>
    <row r="1284" ht="11.25">
      <c r="S1284" s="19"/>
    </row>
    <row r="1285" ht="11.25">
      <c r="S1285" s="19"/>
    </row>
    <row r="1286" ht="11.25">
      <c r="S1286" s="19"/>
    </row>
    <row r="1287" ht="11.25">
      <c r="S1287" s="19"/>
    </row>
    <row r="1288" ht="11.25">
      <c r="S1288" s="19"/>
    </row>
    <row r="1289" ht="11.25">
      <c r="S1289" s="19"/>
    </row>
    <row r="1290" ht="11.25">
      <c r="S1290" s="19"/>
    </row>
    <row r="1291" ht="11.25">
      <c r="S1291" s="19"/>
    </row>
    <row r="1292" ht="11.25">
      <c r="S1292" s="19"/>
    </row>
    <row r="1293" ht="11.25">
      <c r="S1293" s="19"/>
    </row>
    <row r="1294" ht="11.25">
      <c r="S1294" s="19"/>
    </row>
    <row r="1295" ht="11.25">
      <c r="S1295" s="19"/>
    </row>
    <row r="1296" ht="11.25">
      <c r="S1296" s="19"/>
    </row>
    <row r="1297" ht="11.25">
      <c r="S1297" s="19"/>
    </row>
    <row r="1298" ht="11.25">
      <c r="S1298" s="19"/>
    </row>
    <row r="1299" ht="11.25">
      <c r="S1299" s="19"/>
    </row>
    <row r="1300" ht="11.25">
      <c r="S1300" s="19"/>
    </row>
    <row r="1301" ht="11.25">
      <c r="S1301" s="19"/>
    </row>
    <row r="1302" ht="11.25">
      <c r="S1302" s="19"/>
    </row>
    <row r="1303" ht="11.25">
      <c r="S1303" s="19"/>
    </row>
    <row r="1304" ht="11.25">
      <c r="S1304" s="19"/>
    </row>
    <row r="1305" ht="11.25">
      <c r="S1305" s="19"/>
    </row>
    <row r="1306" ht="11.25">
      <c r="S1306" s="19"/>
    </row>
    <row r="1307" ht="11.25">
      <c r="S1307" s="19"/>
    </row>
    <row r="1308" ht="11.25">
      <c r="S1308" s="19"/>
    </row>
    <row r="1309" ht="11.25">
      <c r="S1309" s="19"/>
    </row>
    <row r="1310" ht="11.25">
      <c r="S1310" s="19"/>
    </row>
    <row r="1311" ht="11.25">
      <c r="S1311" s="19"/>
    </row>
    <row r="1312" ht="11.25">
      <c r="S1312" s="19"/>
    </row>
    <row r="1313" ht="11.25">
      <c r="S1313" s="19"/>
    </row>
    <row r="1314" ht="11.25">
      <c r="S1314" s="19"/>
    </row>
    <row r="1315" ht="11.25">
      <c r="S1315" s="19"/>
    </row>
    <row r="1316" ht="11.25">
      <c r="S1316" s="19"/>
    </row>
    <row r="1317" ht="11.25">
      <c r="S1317" s="19"/>
    </row>
    <row r="1318" ht="11.25">
      <c r="S1318" s="19"/>
    </row>
    <row r="1319" ht="11.25">
      <c r="S1319" s="19"/>
    </row>
    <row r="1320" ht="11.25">
      <c r="S1320" s="19"/>
    </row>
    <row r="1321" ht="11.25">
      <c r="S1321" s="19"/>
    </row>
    <row r="1322" ht="11.25">
      <c r="S1322" s="19"/>
    </row>
    <row r="1323" ht="11.25">
      <c r="S1323" s="19"/>
    </row>
    <row r="1324" ht="11.25">
      <c r="S1324" s="19"/>
    </row>
    <row r="1325" ht="11.25">
      <c r="S1325" s="19"/>
    </row>
    <row r="1326" ht="11.25">
      <c r="S1326" s="19"/>
    </row>
    <row r="1327" ht="11.25">
      <c r="S1327" s="19"/>
    </row>
    <row r="1328" ht="11.25">
      <c r="S1328" s="19"/>
    </row>
    <row r="1329" ht="11.25">
      <c r="S1329" s="19"/>
    </row>
    <row r="1330" ht="11.25">
      <c r="S1330" s="19"/>
    </row>
    <row r="1331" ht="11.25">
      <c r="S1331" s="19"/>
    </row>
    <row r="1332" ht="11.25">
      <c r="S1332" s="19"/>
    </row>
    <row r="1333" ht="11.25">
      <c r="S1333" s="19"/>
    </row>
    <row r="1334" ht="11.25">
      <c r="S1334" s="19"/>
    </row>
    <row r="1335" ht="11.25">
      <c r="S1335" s="19"/>
    </row>
    <row r="1336" ht="11.25">
      <c r="S1336" s="19"/>
    </row>
    <row r="1337" ht="11.25">
      <c r="S1337" s="19"/>
    </row>
    <row r="1338" ht="11.25">
      <c r="S1338" s="19"/>
    </row>
    <row r="1339" ht="11.25">
      <c r="S1339" s="19"/>
    </row>
    <row r="1340" ht="11.25">
      <c r="S1340" s="19"/>
    </row>
    <row r="1341" ht="11.25">
      <c r="S1341" s="19"/>
    </row>
    <row r="1342" ht="11.25">
      <c r="S1342" s="19"/>
    </row>
    <row r="1343" ht="11.25">
      <c r="S1343" s="19"/>
    </row>
    <row r="1344" ht="11.25">
      <c r="S1344" s="19"/>
    </row>
    <row r="1345" ht="11.25">
      <c r="S1345" s="19"/>
    </row>
    <row r="1346" ht="11.25">
      <c r="S1346" s="19"/>
    </row>
    <row r="1347" ht="11.25">
      <c r="S1347" s="19"/>
    </row>
    <row r="1348" ht="11.25">
      <c r="S1348" s="19"/>
    </row>
    <row r="1349" ht="11.25">
      <c r="S1349" s="19"/>
    </row>
    <row r="1350" ht="11.25">
      <c r="S1350" s="19"/>
    </row>
    <row r="1351" ht="11.25">
      <c r="S1351" s="19"/>
    </row>
    <row r="1352" ht="11.25">
      <c r="S1352" s="19"/>
    </row>
    <row r="1353" ht="11.25">
      <c r="S1353" s="19"/>
    </row>
    <row r="1354" ht="11.25">
      <c r="S1354" s="19"/>
    </row>
    <row r="1355" ht="11.25">
      <c r="S1355" s="19"/>
    </row>
    <row r="1356" ht="11.25">
      <c r="S1356" s="19"/>
    </row>
    <row r="1357" ht="11.25">
      <c r="S1357" s="19"/>
    </row>
    <row r="1358" ht="11.25">
      <c r="S1358" s="19"/>
    </row>
    <row r="1359" ht="11.25">
      <c r="S1359" s="19"/>
    </row>
    <row r="1360" ht="11.25">
      <c r="S1360" s="19"/>
    </row>
    <row r="1361" ht="11.25">
      <c r="S1361" s="19"/>
    </row>
    <row r="1362" ht="11.25">
      <c r="S1362" s="19"/>
    </row>
    <row r="1363" ht="11.25">
      <c r="S1363" s="19"/>
    </row>
    <row r="1364" ht="11.25">
      <c r="S1364" s="19"/>
    </row>
    <row r="1365" ht="11.25">
      <c r="S1365" s="19"/>
    </row>
    <row r="1366" ht="11.25">
      <c r="S1366" s="19"/>
    </row>
    <row r="1367" ht="11.25">
      <c r="S1367" s="19"/>
    </row>
    <row r="1368" ht="11.25">
      <c r="S1368" s="19"/>
    </row>
    <row r="1369" ht="11.25">
      <c r="S1369" s="19"/>
    </row>
    <row r="1370" ht="11.25">
      <c r="S1370" s="19"/>
    </row>
    <row r="1371" ht="11.25">
      <c r="S1371" s="19"/>
    </row>
    <row r="1372" ht="11.25">
      <c r="S1372" s="19"/>
    </row>
    <row r="1373" ht="11.25">
      <c r="S1373" s="19"/>
    </row>
    <row r="1374" ht="11.25">
      <c r="S1374" s="19"/>
    </row>
    <row r="1375" ht="11.25">
      <c r="S1375" s="19"/>
    </row>
    <row r="1376" ht="11.25">
      <c r="S1376" s="19"/>
    </row>
    <row r="1377" ht="11.25">
      <c r="S1377" s="19"/>
    </row>
    <row r="1378" ht="11.25">
      <c r="S1378" s="19"/>
    </row>
    <row r="1379" ht="11.25">
      <c r="S1379" s="19"/>
    </row>
    <row r="1380" ht="11.25">
      <c r="S1380" s="19"/>
    </row>
    <row r="1381" ht="11.25">
      <c r="S1381" s="19"/>
    </row>
    <row r="1382" ht="11.25">
      <c r="S1382" s="19"/>
    </row>
    <row r="1383" ht="11.25">
      <c r="S1383" s="19"/>
    </row>
    <row r="1384" ht="11.25">
      <c r="S1384" s="19"/>
    </row>
    <row r="1385" ht="11.25">
      <c r="S1385" s="19"/>
    </row>
    <row r="1386" ht="11.25">
      <c r="S1386" s="19"/>
    </row>
    <row r="1387" ht="11.25">
      <c r="S1387" s="19"/>
    </row>
    <row r="1388" ht="11.25">
      <c r="S1388" s="19"/>
    </row>
    <row r="1389" ht="11.25">
      <c r="S1389" s="19"/>
    </row>
    <row r="1390" ht="11.25">
      <c r="S1390" s="19"/>
    </row>
    <row r="1391" ht="11.25">
      <c r="S1391" s="19"/>
    </row>
    <row r="1392" ht="11.25">
      <c r="S1392" s="19"/>
    </row>
    <row r="1393" ht="11.25">
      <c r="S1393" s="19"/>
    </row>
    <row r="1394" ht="11.25">
      <c r="S1394" s="19"/>
    </row>
    <row r="1395" ht="11.25">
      <c r="S1395" s="19"/>
    </row>
    <row r="1396" ht="11.25">
      <c r="S1396" s="19"/>
    </row>
    <row r="1397" ht="11.25">
      <c r="S1397" s="19"/>
    </row>
    <row r="1398" ht="11.25">
      <c r="S1398" s="19"/>
    </row>
    <row r="1399" ht="11.25">
      <c r="S1399" s="19"/>
    </row>
    <row r="1400" ht="11.25">
      <c r="S1400" s="19"/>
    </row>
    <row r="1401" ht="11.25">
      <c r="S1401" s="19"/>
    </row>
    <row r="1402" ht="11.25">
      <c r="S1402" s="19"/>
    </row>
    <row r="1403" ht="11.25">
      <c r="S1403" s="19"/>
    </row>
    <row r="1404" ht="11.25">
      <c r="S1404" s="19"/>
    </row>
    <row r="1405" ht="11.25">
      <c r="S1405" s="19"/>
    </row>
    <row r="1406" ht="11.25">
      <c r="S1406" s="19"/>
    </row>
    <row r="1407" ht="11.25">
      <c r="S1407" s="19"/>
    </row>
    <row r="1408" ht="11.25">
      <c r="S1408" s="19"/>
    </row>
    <row r="1409" ht="11.25">
      <c r="S1409" s="19"/>
    </row>
    <row r="1410" ht="11.25">
      <c r="S1410" s="19"/>
    </row>
    <row r="1411" ht="11.25">
      <c r="S1411" s="19"/>
    </row>
    <row r="1412" ht="11.25">
      <c r="S1412" s="19"/>
    </row>
    <row r="1413" ht="11.25">
      <c r="S1413" s="19"/>
    </row>
    <row r="1414" ht="11.25">
      <c r="S1414" s="19"/>
    </row>
    <row r="1415" ht="11.25">
      <c r="S1415" s="19"/>
    </row>
    <row r="1416" ht="11.25">
      <c r="S1416" s="19"/>
    </row>
    <row r="1417" ht="11.25">
      <c r="S1417" s="19"/>
    </row>
    <row r="1418" ht="11.25">
      <c r="S1418" s="19"/>
    </row>
    <row r="1419" ht="11.25">
      <c r="S1419" s="19"/>
    </row>
    <row r="1420" ht="11.25">
      <c r="S1420" s="19"/>
    </row>
    <row r="1421" ht="11.25">
      <c r="S1421" s="19"/>
    </row>
    <row r="1422" ht="11.25">
      <c r="S1422" s="19"/>
    </row>
    <row r="1423" ht="11.25">
      <c r="S1423" s="19"/>
    </row>
    <row r="1424" ht="11.25">
      <c r="S1424" s="19"/>
    </row>
    <row r="1425" ht="11.25">
      <c r="S1425" s="19"/>
    </row>
    <row r="1426" ht="11.25">
      <c r="S1426" s="19"/>
    </row>
    <row r="1427" ht="11.25">
      <c r="S1427" s="19"/>
    </row>
    <row r="1428" ht="11.25">
      <c r="S1428" s="19"/>
    </row>
    <row r="1429" ht="11.25">
      <c r="S1429" s="19"/>
    </row>
    <row r="1430" ht="11.25">
      <c r="S1430" s="19"/>
    </row>
    <row r="1431" ht="11.25">
      <c r="S1431" s="19"/>
    </row>
    <row r="1432" ht="11.25">
      <c r="S1432" s="19"/>
    </row>
    <row r="1433" ht="11.25">
      <c r="S1433" s="19"/>
    </row>
    <row r="1434" ht="11.25">
      <c r="S1434" s="19"/>
    </row>
    <row r="1435" ht="11.25">
      <c r="S1435" s="19"/>
    </row>
    <row r="1436" ht="11.25">
      <c r="S1436" s="19"/>
    </row>
    <row r="1437" ht="11.25">
      <c r="S1437" s="19"/>
    </row>
    <row r="1438" ht="11.25">
      <c r="S1438" s="19"/>
    </row>
    <row r="1439" ht="11.25">
      <c r="S1439" s="19"/>
    </row>
    <row r="1440" ht="11.25">
      <c r="S1440" s="19"/>
    </row>
    <row r="1441" ht="11.25">
      <c r="S1441" s="19"/>
    </row>
    <row r="1442" ht="11.25">
      <c r="S1442" s="19"/>
    </row>
    <row r="1443" ht="11.25">
      <c r="S1443" s="19"/>
    </row>
    <row r="1444" ht="11.25">
      <c r="S1444" s="19"/>
    </row>
    <row r="1445" ht="11.25">
      <c r="S1445" s="19"/>
    </row>
    <row r="1446" ht="11.25">
      <c r="S1446" s="19"/>
    </row>
    <row r="1447" ht="11.25">
      <c r="S1447" s="19"/>
    </row>
    <row r="1448" ht="11.25">
      <c r="S1448" s="19"/>
    </row>
    <row r="1449" ht="11.25">
      <c r="S1449" s="19"/>
    </row>
    <row r="1450" ht="11.25">
      <c r="S1450" s="19"/>
    </row>
    <row r="1451" ht="11.25">
      <c r="S1451" s="19"/>
    </row>
    <row r="1452" ht="11.25">
      <c r="S1452" s="19"/>
    </row>
    <row r="1453" ht="11.25">
      <c r="S1453" s="19"/>
    </row>
    <row r="1454" ht="11.25">
      <c r="S1454" s="19"/>
    </row>
    <row r="1455" ht="11.25">
      <c r="S1455" s="19"/>
    </row>
    <row r="1456" ht="11.25">
      <c r="S1456" s="19"/>
    </row>
    <row r="1457" ht="11.25">
      <c r="S1457" s="19"/>
    </row>
    <row r="1458" ht="11.25">
      <c r="S1458" s="19"/>
    </row>
    <row r="1459" ht="11.25">
      <c r="S1459" s="19"/>
    </row>
    <row r="1460" ht="11.25">
      <c r="S1460" s="19"/>
    </row>
    <row r="1461" ht="11.25">
      <c r="S1461" s="19"/>
    </row>
    <row r="1462" ht="11.25">
      <c r="S1462" s="19"/>
    </row>
    <row r="1463" ht="11.25">
      <c r="S1463" s="19"/>
    </row>
    <row r="1464" ht="11.25">
      <c r="S1464" s="19"/>
    </row>
    <row r="1465" ht="11.25">
      <c r="S1465" s="19"/>
    </row>
    <row r="1466" ht="11.25">
      <c r="S1466" s="19"/>
    </row>
    <row r="1467" ht="11.25">
      <c r="S1467" s="19"/>
    </row>
    <row r="1468" ht="11.25">
      <c r="S1468" s="19"/>
    </row>
    <row r="1469" ht="11.25">
      <c r="S1469" s="19"/>
    </row>
    <row r="1470" ht="11.25">
      <c r="S1470" s="19"/>
    </row>
    <row r="1471" ht="11.25">
      <c r="S1471" s="19"/>
    </row>
    <row r="1472" ht="11.25">
      <c r="S1472" s="19"/>
    </row>
    <row r="1473" ht="11.25">
      <c r="S1473" s="19"/>
    </row>
    <row r="1474" ht="11.25">
      <c r="S1474" s="19"/>
    </row>
    <row r="1475" ht="11.25">
      <c r="S1475" s="19"/>
    </row>
    <row r="1476" ht="11.25">
      <c r="S1476" s="19"/>
    </row>
    <row r="1477" ht="11.25">
      <c r="S1477" s="19"/>
    </row>
    <row r="1478" ht="11.25">
      <c r="S1478" s="19"/>
    </row>
    <row r="1479" ht="11.25">
      <c r="S1479" s="19"/>
    </row>
    <row r="1480" ht="11.25">
      <c r="S1480" s="19"/>
    </row>
    <row r="1481" ht="11.25">
      <c r="S1481" s="19"/>
    </row>
    <row r="1482" ht="11.25">
      <c r="S1482" s="19"/>
    </row>
    <row r="1483" ht="11.25">
      <c r="S1483" s="19"/>
    </row>
    <row r="1484" ht="11.25">
      <c r="S1484" s="19"/>
    </row>
    <row r="1485" ht="11.25">
      <c r="S1485" s="19"/>
    </row>
    <row r="1486" ht="11.25">
      <c r="S1486" s="19"/>
    </row>
    <row r="1487" ht="11.25">
      <c r="S1487" s="19"/>
    </row>
    <row r="1488" ht="11.25">
      <c r="S1488" s="19"/>
    </row>
    <row r="1489" ht="11.25">
      <c r="S1489" s="19"/>
    </row>
    <row r="1490" ht="11.25">
      <c r="S1490" s="19"/>
    </row>
    <row r="1491" ht="11.25">
      <c r="S1491" s="19"/>
    </row>
    <row r="1492" ht="11.25">
      <c r="S1492" s="19"/>
    </row>
    <row r="1493" ht="11.25">
      <c r="S1493" s="19"/>
    </row>
    <row r="1494" ht="11.25">
      <c r="S1494" s="19"/>
    </row>
    <row r="1495" ht="11.25">
      <c r="S1495" s="19"/>
    </row>
    <row r="1496" ht="11.25">
      <c r="S1496" s="19"/>
    </row>
    <row r="1497" ht="11.25">
      <c r="S1497" s="19"/>
    </row>
    <row r="1498" ht="11.25">
      <c r="S1498" s="19"/>
    </row>
    <row r="1499" ht="11.25">
      <c r="S1499" s="19"/>
    </row>
    <row r="1500" ht="11.25">
      <c r="S1500" s="19"/>
    </row>
    <row r="1501" ht="11.25">
      <c r="S1501" s="19"/>
    </row>
    <row r="1502" ht="11.25">
      <c r="S1502" s="19"/>
    </row>
    <row r="1503" ht="11.25">
      <c r="S1503" s="19"/>
    </row>
    <row r="1504" ht="11.25">
      <c r="S1504" s="19"/>
    </row>
    <row r="1505" ht="11.25">
      <c r="S1505" s="19"/>
    </row>
    <row r="1506" ht="11.25">
      <c r="S1506" s="19"/>
    </row>
    <row r="1507" ht="11.25">
      <c r="S1507" s="19"/>
    </row>
    <row r="1508" ht="11.25">
      <c r="S1508" s="19"/>
    </row>
    <row r="1509" ht="11.25">
      <c r="S1509" s="19"/>
    </row>
    <row r="1510" ht="11.25">
      <c r="S1510" s="19"/>
    </row>
    <row r="1511" ht="11.25">
      <c r="S1511" s="19"/>
    </row>
    <row r="1512" ht="11.25">
      <c r="S1512" s="19"/>
    </row>
    <row r="1513" ht="11.25">
      <c r="S1513" s="19"/>
    </row>
    <row r="1514" ht="11.25">
      <c r="S1514" s="19"/>
    </row>
    <row r="1515" ht="11.25">
      <c r="S1515" s="19"/>
    </row>
    <row r="1516" ht="11.25">
      <c r="S1516" s="19"/>
    </row>
    <row r="1517" ht="11.25">
      <c r="S1517" s="19"/>
    </row>
    <row r="1518" ht="11.25">
      <c r="S1518" s="19"/>
    </row>
    <row r="1519" ht="11.25">
      <c r="S1519" s="19"/>
    </row>
    <row r="1520" ht="11.25">
      <c r="S1520" s="19"/>
    </row>
    <row r="1521" ht="11.25">
      <c r="S1521" s="19"/>
    </row>
    <row r="1522" ht="11.25">
      <c r="S1522" s="19"/>
    </row>
    <row r="1523" ht="11.25">
      <c r="S1523" s="19"/>
    </row>
    <row r="1524" ht="11.25">
      <c r="S1524" s="19"/>
    </row>
    <row r="1525" ht="11.25">
      <c r="S1525" s="19"/>
    </row>
    <row r="1526" ht="11.25">
      <c r="S1526" s="19"/>
    </row>
    <row r="1527" ht="11.25">
      <c r="S1527" s="19"/>
    </row>
    <row r="1528" ht="11.25">
      <c r="S1528" s="19"/>
    </row>
    <row r="1529" ht="11.25">
      <c r="S1529" s="19"/>
    </row>
    <row r="1530" ht="11.25">
      <c r="S1530" s="19"/>
    </row>
    <row r="1531" ht="11.25">
      <c r="S1531" s="19"/>
    </row>
    <row r="1532" ht="11.25">
      <c r="S1532" s="19"/>
    </row>
    <row r="1533" ht="11.25">
      <c r="S1533" s="19"/>
    </row>
    <row r="1534" ht="11.25">
      <c r="S1534" s="19"/>
    </row>
    <row r="1535" ht="11.25">
      <c r="S1535" s="19"/>
    </row>
    <row r="1536" ht="11.25">
      <c r="S1536" s="19"/>
    </row>
    <row r="1537" ht="11.25">
      <c r="S1537" s="19"/>
    </row>
    <row r="1538" ht="11.25">
      <c r="S1538" s="19"/>
    </row>
    <row r="1539" ht="11.25">
      <c r="S1539" s="19"/>
    </row>
    <row r="1540" ht="11.25">
      <c r="S1540" s="19"/>
    </row>
    <row r="1541" ht="11.25">
      <c r="S1541" s="19"/>
    </row>
    <row r="1542" ht="11.25">
      <c r="S1542" s="19"/>
    </row>
    <row r="1543" ht="11.25">
      <c r="S1543" s="19"/>
    </row>
    <row r="1544" ht="11.25">
      <c r="S1544" s="19"/>
    </row>
    <row r="1545" ht="11.25">
      <c r="S1545" s="19"/>
    </row>
    <row r="1546" ht="11.25">
      <c r="S1546" s="19"/>
    </row>
    <row r="1547" ht="11.25">
      <c r="S1547" s="19"/>
    </row>
    <row r="1548" ht="11.25">
      <c r="S1548" s="19"/>
    </row>
    <row r="1549" ht="11.25">
      <c r="S1549" s="19"/>
    </row>
    <row r="1550" ht="11.25">
      <c r="S1550" s="19"/>
    </row>
    <row r="1551" ht="11.25">
      <c r="S1551" s="19"/>
    </row>
    <row r="1552" ht="11.25">
      <c r="S1552" s="19"/>
    </row>
    <row r="1553" ht="11.25">
      <c r="S1553" s="19"/>
    </row>
    <row r="1554" ht="11.25">
      <c r="S1554" s="19"/>
    </row>
    <row r="1555" ht="11.25">
      <c r="S1555" s="19"/>
    </row>
    <row r="1556" ht="11.25">
      <c r="S1556" s="19"/>
    </row>
    <row r="1557" ht="11.25">
      <c r="S1557" s="19"/>
    </row>
    <row r="1558" ht="11.25">
      <c r="S1558" s="19"/>
    </row>
    <row r="1559" ht="11.25">
      <c r="S1559" s="19"/>
    </row>
    <row r="1560" ht="11.25">
      <c r="S1560" s="19"/>
    </row>
    <row r="1561" ht="11.25">
      <c r="S1561" s="19"/>
    </row>
    <row r="1562" ht="11.25">
      <c r="S1562" s="19"/>
    </row>
    <row r="1563" ht="11.25">
      <c r="S1563" s="19"/>
    </row>
    <row r="1564" ht="11.25">
      <c r="S1564" s="19"/>
    </row>
    <row r="1565" ht="11.25">
      <c r="S1565" s="19"/>
    </row>
    <row r="1566" ht="11.25">
      <c r="S1566" s="19"/>
    </row>
    <row r="1567" ht="11.25">
      <c r="S1567" s="19"/>
    </row>
    <row r="1568" ht="11.25">
      <c r="S1568" s="19"/>
    </row>
    <row r="1569" ht="11.25">
      <c r="S1569" s="19"/>
    </row>
    <row r="1570" ht="11.25">
      <c r="S1570" s="19"/>
    </row>
    <row r="1571" ht="11.25">
      <c r="S1571" s="19"/>
    </row>
    <row r="1572" ht="11.25">
      <c r="S1572" s="19"/>
    </row>
    <row r="1573" ht="11.25">
      <c r="S1573" s="19"/>
    </row>
    <row r="1574" ht="11.25">
      <c r="S1574" s="19"/>
    </row>
    <row r="1575" ht="11.25">
      <c r="S1575" s="19"/>
    </row>
    <row r="1576" ht="11.25">
      <c r="S1576" s="19"/>
    </row>
    <row r="1577" ht="11.25">
      <c r="S1577" s="19"/>
    </row>
    <row r="1578" ht="11.25">
      <c r="S1578" s="19"/>
    </row>
    <row r="1579" ht="11.25">
      <c r="S1579" s="19"/>
    </row>
    <row r="1580" ht="11.25">
      <c r="S1580" s="19"/>
    </row>
    <row r="1581" ht="11.25">
      <c r="S1581" s="19"/>
    </row>
    <row r="1582" ht="11.25">
      <c r="S1582" s="19"/>
    </row>
    <row r="1583" ht="11.25">
      <c r="S1583" s="19"/>
    </row>
    <row r="1584" ht="11.25">
      <c r="S1584" s="19"/>
    </row>
    <row r="1585" ht="11.25">
      <c r="S1585" s="19"/>
    </row>
    <row r="1586" ht="11.25">
      <c r="S1586" s="19"/>
    </row>
    <row r="1587" ht="11.25">
      <c r="S1587" s="19"/>
    </row>
    <row r="1588" ht="11.25">
      <c r="S1588" s="19"/>
    </row>
    <row r="1589" ht="11.25">
      <c r="S1589" s="19"/>
    </row>
    <row r="1590" ht="11.25">
      <c r="S1590" s="19"/>
    </row>
    <row r="1591" ht="11.25">
      <c r="S1591" s="19"/>
    </row>
    <row r="1592" ht="11.25">
      <c r="S1592" s="19"/>
    </row>
    <row r="1593" ht="11.25">
      <c r="S1593" s="19"/>
    </row>
    <row r="1594" ht="11.25">
      <c r="S1594" s="19"/>
    </row>
    <row r="1595" ht="11.25">
      <c r="S1595" s="19"/>
    </row>
    <row r="1596" ht="11.25">
      <c r="S1596" s="19"/>
    </row>
    <row r="1597" ht="11.25">
      <c r="S1597" s="19"/>
    </row>
    <row r="1598" ht="11.25">
      <c r="S1598" s="19"/>
    </row>
    <row r="1599" ht="11.25">
      <c r="S1599" s="19"/>
    </row>
    <row r="1600" ht="11.25">
      <c r="S1600" s="19"/>
    </row>
    <row r="1601" ht="11.25">
      <c r="S1601" s="19"/>
    </row>
    <row r="1602" ht="11.25">
      <c r="S1602" s="19"/>
    </row>
    <row r="1603" ht="11.25">
      <c r="S1603" s="19"/>
    </row>
    <row r="1604" ht="11.25">
      <c r="S1604" s="19"/>
    </row>
    <row r="1605" ht="11.25">
      <c r="S1605" s="19"/>
    </row>
    <row r="1606" ht="11.25">
      <c r="S1606" s="19"/>
    </row>
    <row r="1607" ht="11.25">
      <c r="S1607" s="19"/>
    </row>
    <row r="1608" ht="11.25">
      <c r="S1608" s="19"/>
    </row>
    <row r="1609" ht="11.25">
      <c r="S1609" s="19"/>
    </row>
    <row r="1610" ht="11.25">
      <c r="S1610" s="19"/>
    </row>
    <row r="1611" ht="11.25">
      <c r="S1611" s="19"/>
    </row>
    <row r="1612" ht="11.25">
      <c r="S1612" s="19"/>
    </row>
    <row r="1613" ht="11.25">
      <c r="S1613" s="19"/>
    </row>
    <row r="1614" ht="11.25">
      <c r="S1614" s="19"/>
    </row>
    <row r="1615" ht="11.25">
      <c r="S1615" s="19"/>
    </row>
    <row r="1616" ht="11.25">
      <c r="S1616" s="19"/>
    </row>
    <row r="1617" ht="11.25">
      <c r="S1617" s="19"/>
    </row>
    <row r="1618" ht="11.25">
      <c r="S1618" s="19"/>
    </row>
    <row r="1619" ht="11.25">
      <c r="S1619" s="19"/>
    </row>
    <row r="1620" ht="11.25">
      <c r="S1620" s="19"/>
    </row>
    <row r="1621" ht="11.25">
      <c r="S1621" s="19"/>
    </row>
    <row r="1622" ht="11.25">
      <c r="S1622" s="19"/>
    </row>
    <row r="1623" ht="11.25">
      <c r="S1623" s="19"/>
    </row>
    <row r="1624" ht="11.25">
      <c r="S1624" s="19"/>
    </row>
    <row r="1625" ht="11.25">
      <c r="S1625" s="19"/>
    </row>
    <row r="1626" ht="11.25">
      <c r="S1626" s="19"/>
    </row>
    <row r="1627" ht="11.25">
      <c r="S1627" s="19"/>
    </row>
    <row r="1628" ht="11.25">
      <c r="S1628" s="19"/>
    </row>
    <row r="1629" ht="11.25">
      <c r="S1629" s="19"/>
    </row>
    <row r="1630" ht="11.25">
      <c r="S1630" s="19"/>
    </row>
    <row r="1631" ht="11.25">
      <c r="S1631" s="19"/>
    </row>
    <row r="1632" ht="11.25">
      <c r="S1632" s="19"/>
    </row>
    <row r="1633" ht="11.25">
      <c r="S1633" s="19"/>
    </row>
    <row r="1634" ht="11.25">
      <c r="S1634" s="19"/>
    </row>
    <row r="1635" ht="11.25">
      <c r="S1635" s="19"/>
    </row>
    <row r="1636" ht="11.25">
      <c r="S1636" s="19"/>
    </row>
    <row r="1637" ht="11.25">
      <c r="S1637" s="19"/>
    </row>
    <row r="1638" ht="11.25">
      <c r="S1638" s="19"/>
    </row>
    <row r="1639" ht="11.25">
      <c r="S1639" s="19"/>
    </row>
    <row r="1640" ht="11.25">
      <c r="S1640" s="19"/>
    </row>
    <row r="1641" ht="11.25">
      <c r="S1641" s="19"/>
    </row>
    <row r="1642" ht="11.25">
      <c r="S1642" s="19"/>
    </row>
    <row r="1643" ht="11.25">
      <c r="S1643" s="19"/>
    </row>
    <row r="1644" ht="11.25">
      <c r="S1644" s="19"/>
    </row>
    <row r="1645" ht="11.25">
      <c r="S1645" s="19"/>
    </row>
    <row r="1646" ht="11.25">
      <c r="S1646" s="19"/>
    </row>
    <row r="1647" ht="11.25">
      <c r="S1647" s="19"/>
    </row>
    <row r="1648" ht="11.25">
      <c r="S1648" s="19"/>
    </row>
    <row r="1649" ht="11.25">
      <c r="S1649" s="19"/>
    </row>
    <row r="1650" ht="11.25">
      <c r="S1650" s="19"/>
    </row>
    <row r="1651" ht="11.25">
      <c r="S1651" s="19"/>
    </row>
    <row r="1652" ht="11.25">
      <c r="S1652" s="19"/>
    </row>
    <row r="1653" ht="11.25">
      <c r="S1653" s="19"/>
    </row>
    <row r="1654" ht="11.25">
      <c r="S1654" s="19"/>
    </row>
    <row r="1655" ht="11.25">
      <c r="S1655" s="19"/>
    </row>
    <row r="1656" ht="11.25">
      <c r="S1656" s="19"/>
    </row>
    <row r="1657" ht="11.25">
      <c r="S1657" s="19"/>
    </row>
    <row r="1658" ht="11.25">
      <c r="S1658" s="19"/>
    </row>
    <row r="1659" ht="11.25">
      <c r="S1659" s="19"/>
    </row>
    <row r="1660" ht="11.25">
      <c r="S1660" s="19"/>
    </row>
    <row r="1661" ht="11.25">
      <c r="S1661" s="19"/>
    </row>
    <row r="1662" ht="11.25">
      <c r="S1662" s="19"/>
    </row>
    <row r="1663" ht="11.25">
      <c r="S1663" s="19"/>
    </row>
    <row r="1664" ht="11.25">
      <c r="S1664" s="19"/>
    </row>
    <row r="1665" ht="11.25">
      <c r="S1665" s="19"/>
    </row>
    <row r="1666" ht="11.25">
      <c r="S1666" s="19"/>
    </row>
    <row r="1667" ht="11.25">
      <c r="S1667" s="19"/>
    </row>
    <row r="1668" ht="11.25">
      <c r="S1668" s="19"/>
    </row>
    <row r="1669" ht="11.25">
      <c r="S1669" s="19"/>
    </row>
    <row r="1670" ht="11.25">
      <c r="S1670" s="19"/>
    </row>
    <row r="1671" ht="11.25">
      <c r="S1671" s="19"/>
    </row>
    <row r="1672" ht="11.25">
      <c r="S1672" s="19"/>
    </row>
    <row r="1673" ht="11.25">
      <c r="S1673" s="19"/>
    </row>
    <row r="1674" ht="11.25">
      <c r="S1674" s="19"/>
    </row>
    <row r="1675" ht="11.25">
      <c r="S1675" s="19"/>
    </row>
    <row r="1676" ht="11.25">
      <c r="S1676" s="19"/>
    </row>
    <row r="1677" ht="11.25">
      <c r="S1677" s="19"/>
    </row>
    <row r="1678" ht="11.25">
      <c r="S1678" s="19"/>
    </row>
    <row r="1679" ht="11.25">
      <c r="S1679" s="19"/>
    </row>
    <row r="1680" ht="11.25">
      <c r="S1680" s="19"/>
    </row>
    <row r="1681" ht="11.25">
      <c r="S1681" s="19"/>
    </row>
    <row r="1682" ht="11.25">
      <c r="S1682" s="19"/>
    </row>
    <row r="1683" ht="11.25">
      <c r="S1683" s="19"/>
    </row>
    <row r="1684" ht="11.25">
      <c r="S1684" s="19"/>
    </row>
    <row r="1685" ht="11.25">
      <c r="S1685" s="19"/>
    </row>
    <row r="1686" ht="11.25">
      <c r="S1686" s="19"/>
    </row>
    <row r="1687" ht="11.25">
      <c r="S1687" s="19"/>
    </row>
    <row r="1688" ht="11.25">
      <c r="S1688" s="19"/>
    </row>
    <row r="1689" ht="11.25">
      <c r="S1689" s="19"/>
    </row>
    <row r="1690" ht="11.25">
      <c r="S1690" s="19"/>
    </row>
    <row r="1691" ht="11.25">
      <c r="S1691" s="19"/>
    </row>
    <row r="1692" ht="11.25">
      <c r="S1692" s="19"/>
    </row>
    <row r="1693" ht="11.25">
      <c r="S1693" s="19"/>
    </row>
    <row r="1694" ht="11.25">
      <c r="S1694" s="19"/>
    </row>
    <row r="1695" ht="11.25">
      <c r="S1695" s="19"/>
    </row>
    <row r="1696" ht="11.25">
      <c r="S1696" s="19"/>
    </row>
    <row r="1697" ht="11.25">
      <c r="S1697" s="19"/>
    </row>
    <row r="1698" ht="11.25">
      <c r="S1698" s="19"/>
    </row>
    <row r="1699" ht="11.25">
      <c r="S1699" s="19"/>
    </row>
    <row r="1700" ht="11.25">
      <c r="S1700" s="19"/>
    </row>
    <row r="1701" ht="11.25">
      <c r="S1701" s="19"/>
    </row>
    <row r="1702" ht="11.25">
      <c r="S1702" s="19"/>
    </row>
    <row r="1703" ht="11.25">
      <c r="S1703" s="19"/>
    </row>
    <row r="1704" ht="11.25">
      <c r="S1704" s="19"/>
    </row>
    <row r="1705" ht="11.25">
      <c r="S1705" s="19"/>
    </row>
    <row r="1706" ht="11.25">
      <c r="S1706" s="19"/>
    </row>
    <row r="1707" ht="11.25">
      <c r="S1707" s="19"/>
    </row>
    <row r="1708" ht="11.25">
      <c r="S1708" s="19"/>
    </row>
    <row r="1709" ht="11.25">
      <c r="S1709" s="19"/>
    </row>
    <row r="1710" ht="11.25">
      <c r="S1710" s="19"/>
    </row>
    <row r="1711" ht="11.25">
      <c r="S1711" s="19"/>
    </row>
    <row r="1712" ht="11.25">
      <c r="S1712" s="19"/>
    </row>
    <row r="1713" ht="11.25">
      <c r="S1713" s="19"/>
    </row>
    <row r="1714" ht="11.25">
      <c r="S1714" s="19"/>
    </row>
    <row r="1715" ht="11.25">
      <c r="S1715" s="19"/>
    </row>
    <row r="1716" ht="11.25">
      <c r="S1716" s="19"/>
    </row>
    <row r="1717" ht="11.25">
      <c r="S1717" s="19"/>
    </row>
    <row r="1718" ht="11.25">
      <c r="S1718" s="19"/>
    </row>
    <row r="1719" ht="11.25">
      <c r="S1719" s="19"/>
    </row>
    <row r="1720" ht="11.25">
      <c r="S1720" s="19"/>
    </row>
    <row r="1721" ht="11.25">
      <c r="S1721" s="19"/>
    </row>
    <row r="1722" ht="11.25">
      <c r="S1722" s="19"/>
    </row>
    <row r="1723" ht="11.25">
      <c r="S1723" s="19"/>
    </row>
    <row r="1724" ht="11.25">
      <c r="S1724" s="19"/>
    </row>
    <row r="1725" ht="11.25">
      <c r="S1725" s="19"/>
    </row>
    <row r="1726" ht="11.25">
      <c r="S1726" s="19"/>
    </row>
    <row r="1727" ht="11.25">
      <c r="S1727" s="19"/>
    </row>
    <row r="1728" ht="11.25">
      <c r="S1728" s="19"/>
    </row>
    <row r="1729" ht="11.25">
      <c r="S1729" s="19"/>
    </row>
    <row r="1730" ht="11.25">
      <c r="S1730" s="19"/>
    </row>
    <row r="1731" ht="11.25">
      <c r="S1731" s="19"/>
    </row>
    <row r="1732" ht="11.25">
      <c r="S1732" s="19"/>
    </row>
    <row r="1733" ht="11.25">
      <c r="S1733" s="19"/>
    </row>
    <row r="1734" ht="11.25">
      <c r="S1734" s="19"/>
    </row>
    <row r="1735" ht="11.25">
      <c r="S1735" s="19"/>
    </row>
    <row r="1736" ht="11.25">
      <c r="S1736" s="19"/>
    </row>
    <row r="1737" ht="11.25">
      <c r="S1737" s="19"/>
    </row>
    <row r="1738" ht="11.25">
      <c r="S1738" s="19"/>
    </row>
    <row r="1739" ht="11.25">
      <c r="S1739" s="19"/>
    </row>
    <row r="1740" ht="11.25">
      <c r="S1740" s="19"/>
    </row>
    <row r="1741" ht="11.25">
      <c r="S1741" s="19"/>
    </row>
    <row r="1742" ht="11.25">
      <c r="S1742" s="19"/>
    </row>
    <row r="1743" ht="11.25">
      <c r="S1743" s="19"/>
    </row>
    <row r="1744" ht="11.25">
      <c r="S1744" s="19"/>
    </row>
    <row r="1745" ht="11.25">
      <c r="S1745" s="19"/>
    </row>
    <row r="1746" ht="11.25">
      <c r="S1746" s="19"/>
    </row>
    <row r="1747" ht="11.25">
      <c r="S1747" s="19"/>
    </row>
    <row r="1748" ht="11.25">
      <c r="S1748" s="19"/>
    </row>
    <row r="1749" ht="11.25">
      <c r="S1749" s="19"/>
    </row>
    <row r="1750" ht="11.25">
      <c r="S1750" s="19"/>
    </row>
    <row r="1751" ht="11.25">
      <c r="S1751" s="19"/>
    </row>
    <row r="1752" ht="11.25">
      <c r="S1752" s="19"/>
    </row>
    <row r="1753" ht="11.25">
      <c r="S1753" s="19"/>
    </row>
    <row r="1754" ht="11.25">
      <c r="S1754" s="19"/>
    </row>
    <row r="1755" ht="11.25">
      <c r="S1755" s="19"/>
    </row>
    <row r="1756" ht="11.25">
      <c r="S1756" s="19"/>
    </row>
    <row r="1757" ht="11.25">
      <c r="S1757" s="19"/>
    </row>
    <row r="1758" ht="11.25">
      <c r="S1758" s="19"/>
    </row>
    <row r="1759" ht="11.25">
      <c r="S1759" s="19"/>
    </row>
    <row r="1760" ht="11.25">
      <c r="S1760" s="19"/>
    </row>
    <row r="1761" ht="11.25">
      <c r="S1761" s="19"/>
    </row>
    <row r="1762" ht="11.25">
      <c r="S1762" s="19"/>
    </row>
    <row r="1763" ht="11.25">
      <c r="S1763" s="19"/>
    </row>
    <row r="1764" ht="11.25">
      <c r="S1764" s="19"/>
    </row>
    <row r="1765" ht="11.25">
      <c r="S1765" s="19"/>
    </row>
    <row r="1766" ht="11.25">
      <c r="S1766" s="19"/>
    </row>
    <row r="1767" ht="11.25">
      <c r="S1767" s="19"/>
    </row>
    <row r="1768" ht="11.25">
      <c r="S1768" s="19"/>
    </row>
    <row r="1769" ht="11.25">
      <c r="S1769" s="19"/>
    </row>
    <row r="1770" ht="11.25">
      <c r="S1770" s="19"/>
    </row>
    <row r="1771" ht="11.25">
      <c r="S1771" s="19"/>
    </row>
    <row r="1772" ht="11.25">
      <c r="S1772" s="19"/>
    </row>
    <row r="1773" ht="11.25">
      <c r="S1773" s="19"/>
    </row>
    <row r="1774" ht="11.25">
      <c r="S1774" s="19"/>
    </row>
    <row r="1775" ht="11.25">
      <c r="S1775" s="19"/>
    </row>
    <row r="1776" ht="11.25">
      <c r="S1776" s="19"/>
    </row>
    <row r="1777" ht="11.25">
      <c r="S1777" s="19"/>
    </row>
    <row r="1778" ht="11.25">
      <c r="S1778" s="19"/>
    </row>
    <row r="1779" ht="11.25">
      <c r="S1779" s="19"/>
    </row>
    <row r="1780" ht="11.25">
      <c r="S1780" s="19"/>
    </row>
    <row r="1781" ht="11.25">
      <c r="S1781" s="19"/>
    </row>
    <row r="1782" ht="11.25">
      <c r="S1782" s="19"/>
    </row>
    <row r="1783" ht="11.25">
      <c r="S1783" s="19"/>
    </row>
    <row r="1784" ht="11.25">
      <c r="S1784" s="19"/>
    </row>
    <row r="1785" ht="11.25">
      <c r="S1785" s="19"/>
    </row>
    <row r="1786" ht="11.25">
      <c r="S1786" s="19"/>
    </row>
    <row r="1787" ht="11.25">
      <c r="S1787" s="19"/>
    </row>
    <row r="1788" ht="11.25">
      <c r="S1788" s="19"/>
    </row>
    <row r="1789" ht="11.25">
      <c r="S1789" s="19"/>
    </row>
    <row r="1790" ht="11.25">
      <c r="S1790" s="19"/>
    </row>
    <row r="1791" ht="11.25">
      <c r="S1791" s="19"/>
    </row>
    <row r="1792" ht="11.25">
      <c r="S1792" s="19"/>
    </row>
    <row r="1793" ht="11.25">
      <c r="S1793" s="19"/>
    </row>
    <row r="1794" ht="11.25">
      <c r="S1794" s="19"/>
    </row>
    <row r="1795" ht="11.25">
      <c r="S1795" s="19"/>
    </row>
    <row r="1796" ht="11.25">
      <c r="S1796" s="19"/>
    </row>
    <row r="1797" ht="11.25">
      <c r="S1797" s="19"/>
    </row>
    <row r="1798" ht="11.25">
      <c r="S1798" s="19"/>
    </row>
    <row r="1799" ht="11.25">
      <c r="S1799" s="19"/>
    </row>
    <row r="1800" ht="11.25">
      <c r="S1800" s="19"/>
    </row>
    <row r="1801" ht="11.25">
      <c r="S1801" s="19"/>
    </row>
    <row r="1802" ht="11.25">
      <c r="S1802" s="19"/>
    </row>
    <row r="1803" ht="11.25">
      <c r="S1803" s="19"/>
    </row>
    <row r="1804" ht="11.25">
      <c r="S1804" s="19"/>
    </row>
    <row r="1805" ht="11.25">
      <c r="S1805" s="19"/>
    </row>
    <row r="1806" ht="11.25">
      <c r="S1806" s="19"/>
    </row>
    <row r="1807" ht="11.25">
      <c r="S1807" s="19"/>
    </row>
    <row r="1808" ht="11.25">
      <c r="S1808" s="19"/>
    </row>
    <row r="1809" ht="11.25">
      <c r="S1809" s="19"/>
    </row>
    <row r="1810" ht="11.25">
      <c r="S1810" s="19"/>
    </row>
    <row r="1811" ht="11.25">
      <c r="S1811" s="19"/>
    </row>
    <row r="1812" ht="11.25">
      <c r="S1812" s="19"/>
    </row>
    <row r="1813" ht="11.25">
      <c r="S1813" s="19"/>
    </row>
    <row r="1814" ht="11.25">
      <c r="S1814" s="19"/>
    </row>
    <row r="1815" ht="11.25">
      <c r="S1815" s="19"/>
    </row>
    <row r="1816" ht="11.25">
      <c r="S1816" s="19"/>
    </row>
    <row r="1817" ht="11.25">
      <c r="S1817" s="19"/>
    </row>
    <row r="1818" ht="11.25">
      <c r="S1818" s="19"/>
    </row>
    <row r="1819" ht="11.25">
      <c r="S1819" s="19"/>
    </row>
    <row r="1820" ht="11.25">
      <c r="S1820" s="19"/>
    </row>
    <row r="1821" ht="11.25">
      <c r="S1821" s="19"/>
    </row>
    <row r="1822" ht="11.25">
      <c r="S1822" s="19"/>
    </row>
    <row r="1823" ht="11.25">
      <c r="S1823" s="19"/>
    </row>
    <row r="1824" ht="11.25">
      <c r="S1824" s="19"/>
    </row>
    <row r="1825" ht="11.25">
      <c r="S1825" s="19"/>
    </row>
    <row r="1826" ht="11.25">
      <c r="S1826" s="19"/>
    </row>
    <row r="1827" ht="11.25">
      <c r="S1827" s="19"/>
    </row>
    <row r="1828" ht="11.25">
      <c r="S1828" s="19"/>
    </row>
    <row r="1829" ht="11.25">
      <c r="S1829" s="19"/>
    </row>
    <row r="1830" ht="11.25">
      <c r="S1830" s="19"/>
    </row>
    <row r="1831" ht="11.25">
      <c r="S1831" s="19"/>
    </row>
    <row r="1832" ht="11.25">
      <c r="S1832" s="19"/>
    </row>
    <row r="1833" ht="11.25">
      <c r="S1833" s="19"/>
    </row>
    <row r="1834" ht="11.25">
      <c r="S1834" s="19"/>
    </row>
    <row r="1835" ht="11.25">
      <c r="S1835" s="19"/>
    </row>
    <row r="1836" ht="11.25">
      <c r="S1836" s="19"/>
    </row>
    <row r="1837" ht="11.25">
      <c r="S1837" s="19"/>
    </row>
    <row r="1838" ht="11.25">
      <c r="S1838" s="19"/>
    </row>
    <row r="1839" ht="11.25">
      <c r="S1839" s="19"/>
    </row>
    <row r="1840" ht="11.25">
      <c r="S1840" s="19"/>
    </row>
    <row r="1841" ht="11.25">
      <c r="S1841" s="19"/>
    </row>
    <row r="1842" ht="11.25">
      <c r="S1842" s="19"/>
    </row>
    <row r="1843" ht="11.25">
      <c r="S1843" s="19"/>
    </row>
    <row r="1844" ht="11.25">
      <c r="S1844" s="19"/>
    </row>
    <row r="1845" ht="11.25">
      <c r="S1845" s="19"/>
    </row>
    <row r="1846" ht="11.25">
      <c r="S1846" s="19"/>
    </row>
    <row r="1847" ht="11.25">
      <c r="S1847" s="19"/>
    </row>
    <row r="1848" ht="11.25">
      <c r="S1848" s="19"/>
    </row>
    <row r="1849" ht="11.25">
      <c r="S1849" s="19"/>
    </row>
    <row r="1850" ht="11.25">
      <c r="S1850" s="19"/>
    </row>
    <row r="1851" ht="11.25">
      <c r="S1851" s="19"/>
    </row>
    <row r="1852" ht="11.25">
      <c r="S1852" s="19"/>
    </row>
    <row r="1853" ht="11.25">
      <c r="S1853" s="19"/>
    </row>
    <row r="1854" ht="11.25">
      <c r="S1854" s="19"/>
    </row>
    <row r="1855" ht="11.25">
      <c r="S1855" s="19"/>
    </row>
    <row r="1856" ht="11.25">
      <c r="S1856" s="19"/>
    </row>
    <row r="1857" ht="11.25">
      <c r="S1857" s="19"/>
    </row>
    <row r="1858" ht="11.25">
      <c r="S1858" s="19"/>
    </row>
    <row r="1859" ht="11.25">
      <c r="S1859" s="19"/>
    </row>
    <row r="1860" ht="11.25">
      <c r="S1860" s="19"/>
    </row>
    <row r="1861" ht="11.25">
      <c r="S1861" s="19"/>
    </row>
    <row r="1862" ht="11.25">
      <c r="S1862" s="19"/>
    </row>
    <row r="1863" ht="11.25">
      <c r="S1863" s="19"/>
    </row>
    <row r="1864" ht="11.25">
      <c r="S1864" s="19"/>
    </row>
    <row r="1865" ht="11.25">
      <c r="S1865" s="19"/>
    </row>
    <row r="1866" ht="11.25">
      <c r="S1866" s="19"/>
    </row>
    <row r="1867" ht="11.25">
      <c r="S1867" s="19"/>
    </row>
    <row r="1868" ht="11.25">
      <c r="S1868" s="19"/>
    </row>
    <row r="1869" ht="11.25">
      <c r="S1869" s="19"/>
    </row>
    <row r="1870" ht="11.25">
      <c r="S1870" s="19"/>
    </row>
    <row r="1871" ht="11.25">
      <c r="S1871" s="19"/>
    </row>
    <row r="1872" ht="11.25">
      <c r="S1872" s="19"/>
    </row>
    <row r="1873" ht="11.25">
      <c r="S1873" s="19"/>
    </row>
    <row r="1874" ht="11.25">
      <c r="S1874" s="19"/>
    </row>
    <row r="1875" ht="11.25">
      <c r="S1875" s="19"/>
    </row>
    <row r="1876" ht="11.25">
      <c r="S1876" s="19"/>
    </row>
    <row r="1877" ht="11.25">
      <c r="S1877" s="19"/>
    </row>
    <row r="1878" ht="11.25">
      <c r="S1878" s="19"/>
    </row>
    <row r="1879" ht="11.25">
      <c r="S1879" s="19"/>
    </row>
    <row r="1880" ht="11.25">
      <c r="S1880" s="19"/>
    </row>
    <row r="1881" ht="11.25">
      <c r="S1881" s="19"/>
    </row>
    <row r="1882" ht="11.25">
      <c r="S1882" s="19"/>
    </row>
    <row r="1883" ht="11.25">
      <c r="S1883" s="19"/>
    </row>
    <row r="1884" ht="11.25">
      <c r="S1884" s="19"/>
    </row>
    <row r="1885" ht="11.25">
      <c r="S1885" s="19"/>
    </row>
    <row r="1886" ht="11.25">
      <c r="S1886" s="19"/>
    </row>
    <row r="1887" ht="11.25">
      <c r="S1887" s="19"/>
    </row>
    <row r="1888" ht="11.25">
      <c r="S1888" s="19"/>
    </row>
    <row r="1889" ht="11.25">
      <c r="S1889" s="19"/>
    </row>
    <row r="1890" ht="11.25">
      <c r="S1890" s="19"/>
    </row>
    <row r="1891" ht="11.25">
      <c r="S1891" s="19"/>
    </row>
    <row r="1892" ht="11.25">
      <c r="S1892" s="19"/>
    </row>
    <row r="1893" ht="11.25">
      <c r="S1893" s="19"/>
    </row>
    <row r="1894" ht="11.25">
      <c r="S1894" s="19"/>
    </row>
    <row r="1895" ht="11.25">
      <c r="S1895" s="19"/>
    </row>
    <row r="1896" ht="11.25">
      <c r="S1896" s="19"/>
    </row>
    <row r="1897" ht="11.25">
      <c r="S1897" s="19"/>
    </row>
    <row r="1898" ht="11.25">
      <c r="S1898" s="19"/>
    </row>
    <row r="1899" ht="11.25">
      <c r="S1899" s="19"/>
    </row>
    <row r="1900" ht="11.25">
      <c r="S1900" s="19"/>
    </row>
    <row r="1901" ht="11.25">
      <c r="S1901" s="19"/>
    </row>
    <row r="1902" ht="11.25">
      <c r="S1902" s="19"/>
    </row>
    <row r="1903" ht="11.25">
      <c r="S1903" s="19"/>
    </row>
    <row r="1904" ht="11.25">
      <c r="S1904" s="19"/>
    </row>
    <row r="1905" ht="11.25">
      <c r="S1905" s="19"/>
    </row>
    <row r="1906" ht="11.25">
      <c r="S1906" s="19"/>
    </row>
    <row r="1907" ht="11.25">
      <c r="S1907" s="19"/>
    </row>
    <row r="1908" ht="11.25">
      <c r="S1908" s="19"/>
    </row>
    <row r="1909" ht="11.25">
      <c r="S1909" s="19"/>
    </row>
    <row r="1910" ht="11.25">
      <c r="S1910" s="19"/>
    </row>
    <row r="1911" ht="11.25">
      <c r="S1911" s="19"/>
    </row>
    <row r="1912" ht="11.25">
      <c r="S1912" s="19"/>
    </row>
    <row r="1913" ht="11.25">
      <c r="S1913" s="19"/>
    </row>
    <row r="1914" ht="11.25">
      <c r="S1914" s="19"/>
    </row>
    <row r="1915" ht="11.25">
      <c r="S1915" s="19"/>
    </row>
    <row r="1916" ht="11.25">
      <c r="S1916" s="19"/>
    </row>
    <row r="1917" ht="11.25">
      <c r="S1917" s="19"/>
    </row>
    <row r="1918" ht="11.25">
      <c r="S1918" s="19"/>
    </row>
    <row r="1919" ht="11.25">
      <c r="S1919" s="19"/>
    </row>
    <row r="1920" ht="11.25">
      <c r="S1920" s="19"/>
    </row>
    <row r="1921" ht="11.25">
      <c r="S1921" s="19"/>
    </row>
    <row r="1922" ht="11.25">
      <c r="S1922" s="19"/>
    </row>
    <row r="1923" ht="11.25">
      <c r="S1923" s="19"/>
    </row>
    <row r="1924" ht="11.25">
      <c r="S1924" s="19"/>
    </row>
    <row r="1925" ht="11.25">
      <c r="S1925" s="19"/>
    </row>
    <row r="1926" ht="11.25">
      <c r="S1926" s="19"/>
    </row>
    <row r="1927" ht="11.25">
      <c r="S1927" s="19"/>
    </row>
    <row r="1928" ht="11.25">
      <c r="S1928" s="19"/>
    </row>
    <row r="1929" ht="11.25">
      <c r="S1929" s="19"/>
    </row>
    <row r="1930" ht="11.25">
      <c r="S1930" s="19"/>
    </row>
    <row r="1931" ht="11.25">
      <c r="S1931" s="19"/>
    </row>
    <row r="1932" ht="11.25">
      <c r="S1932" s="19"/>
    </row>
    <row r="1933" ht="11.25">
      <c r="S1933" s="19"/>
    </row>
    <row r="1934" ht="11.25">
      <c r="S1934" s="19"/>
    </row>
    <row r="1935" ht="11.25">
      <c r="S1935" s="19"/>
    </row>
    <row r="1936" ht="11.25">
      <c r="S1936" s="19"/>
    </row>
    <row r="1937" ht="11.25">
      <c r="S1937" s="19"/>
    </row>
    <row r="1938" ht="11.25">
      <c r="S1938" s="19"/>
    </row>
    <row r="1939" ht="11.25">
      <c r="S1939" s="19"/>
    </row>
    <row r="1940" ht="11.25">
      <c r="S1940" s="19"/>
    </row>
    <row r="1941" ht="11.25">
      <c r="S1941" s="19"/>
    </row>
    <row r="1942" ht="11.25">
      <c r="S1942" s="19"/>
    </row>
    <row r="1943" ht="11.25">
      <c r="S1943" s="19"/>
    </row>
    <row r="1944" ht="11.25">
      <c r="S1944" s="19"/>
    </row>
    <row r="1945" ht="11.25">
      <c r="S1945" s="19"/>
    </row>
    <row r="1946" ht="11.25">
      <c r="S1946" s="19"/>
    </row>
    <row r="1947" ht="11.25">
      <c r="S1947" s="19"/>
    </row>
    <row r="1948" ht="11.25">
      <c r="S1948" s="19"/>
    </row>
    <row r="1949" ht="11.25">
      <c r="S1949" s="19"/>
    </row>
    <row r="1950" ht="11.25">
      <c r="S1950" s="19"/>
    </row>
    <row r="1951" ht="11.25">
      <c r="S1951" s="19"/>
    </row>
    <row r="1952" ht="11.25">
      <c r="S1952" s="19"/>
    </row>
    <row r="1953" ht="11.25">
      <c r="S1953" s="19"/>
    </row>
    <row r="1954" ht="11.25">
      <c r="S1954" s="19"/>
    </row>
    <row r="1955" ht="11.25">
      <c r="S1955" s="19"/>
    </row>
    <row r="1956" ht="11.25">
      <c r="S1956" s="19"/>
    </row>
    <row r="1957" ht="11.25">
      <c r="S1957" s="19"/>
    </row>
    <row r="1958" ht="11.25">
      <c r="S1958" s="19"/>
    </row>
    <row r="1959" ht="11.25">
      <c r="S1959" s="19"/>
    </row>
    <row r="1960" ht="11.25">
      <c r="S1960" s="19"/>
    </row>
    <row r="1961" ht="11.25">
      <c r="S1961" s="19"/>
    </row>
    <row r="1962" ht="11.25">
      <c r="S1962" s="19"/>
    </row>
    <row r="1963" ht="11.25">
      <c r="S1963" s="19"/>
    </row>
    <row r="1964" ht="11.25">
      <c r="S1964" s="19"/>
    </row>
    <row r="1965" ht="11.25">
      <c r="S1965" s="19"/>
    </row>
    <row r="1966" ht="11.25">
      <c r="S1966" s="19"/>
    </row>
    <row r="1967" ht="11.25">
      <c r="S1967" s="19"/>
    </row>
    <row r="1968" ht="11.25">
      <c r="S1968" s="19"/>
    </row>
    <row r="1969" ht="11.25">
      <c r="S1969" s="19"/>
    </row>
    <row r="1970" ht="11.25">
      <c r="S1970" s="19"/>
    </row>
    <row r="1971" ht="11.25">
      <c r="S1971" s="19"/>
    </row>
    <row r="1972" ht="11.25">
      <c r="S1972" s="19"/>
    </row>
    <row r="1973" ht="11.25">
      <c r="S1973" s="19"/>
    </row>
    <row r="1974" ht="11.25">
      <c r="S1974" s="19"/>
    </row>
    <row r="1975" ht="11.25">
      <c r="S1975" s="19"/>
    </row>
    <row r="1976" ht="11.25">
      <c r="S1976" s="19"/>
    </row>
    <row r="1977" ht="11.25">
      <c r="S1977" s="19"/>
    </row>
    <row r="1978" ht="11.25">
      <c r="S1978" s="19"/>
    </row>
    <row r="1979" ht="11.25">
      <c r="S1979" s="19"/>
    </row>
    <row r="1980" ht="11.25">
      <c r="S1980" s="19"/>
    </row>
    <row r="1981" ht="11.25">
      <c r="S1981" s="19"/>
    </row>
    <row r="1982" ht="11.25">
      <c r="S1982" s="19"/>
    </row>
    <row r="1983" ht="11.25">
      <c r="S1983" s="19"/>
    </row>
    <row r="1984" ht="11.25">
      <c r="S1984" s="19"/>
    </row>
    <row r="1985" ht="11.25">
      <c r="S1985" s="19"/>
    </row>
    <row r="1986" ht="11.25">
      <c r="S1986" s="19"/>
    </row>
    <row r="1987" ht="11.25">
      <c r="S1987" s="19"/>
    </row>
    <row r="1988" ht="11.25">
      <c r="S1988" s="19"/>
    </row>
    <row r="1989" ht="11.25">
      <c r="S1989" s="19"/>
    </row>
    <row r="1990" ht="11.25">
      <c r="S1990" s="19"/>
    </row>
    <row r="1991" ht="11.25">
      <c r="S1991" s="19"/>
    </row>
    <row r="1992" ht="11.25">
      <c r="S1992" s="19"/>
    </row>
    <row r="1993" ht="11.25">
      <c r="S1993" s="19"/>
    </row>
    <row r="1994" ht="11.25">
      <c r="S1994" s="19"/>
    </row>
    <row r="1995" ht="11.25">
      <c r="S1995" s="19"/>
    </row>
    <row r="1996" ht="11.25">
      <c r="S1996" s="19"/>
    </row>
    <row r="1997" ht="11.25">
      <c r="S1997" s="19"/>
    </row>
    <row r="1998" ht="11.25">
      <c r="S1998" s="19"/>
    </row>
    <row r="1999" ht="11.25">
      <c r="S1999" s="19"/>
    </row>
    <row r="2000" ht="11.25">
      <c r="S2000" s="19"/>
    </row>
    <row r="2001" ht="11.25">
      <c r="S2001" s="19"/>
    </row>
    <row r="2002" ht="11.25">
      <c r="S2002" s="19"/>
    </row>
    <row r="2003" ht="11.25">
      <c r="S2003" s="19"/>
    </row>
    <row r="2004" ht="11.25">
      <c r="S2004" s="19"/>
    </row>
    <row r="2005" ht="11.25">
      <c r="S2005" s="19"/>
    </row>
    <row r="2006" ht="11.25">
      <c r="S2006" s="19"/>
    </row>
    <row r="2007" ht="11.25">
      <c r="S2007" s="19"/>
    </row>
    <row r="2008" ht="11.25">
      <c r="S2008" s="19"/>
    </row>
    <row r="2009" ht="11.25">
      <c r="S2009" s="19"/>
    </row>
    <row r="2010" ht="11.25">
      <c r="S2010" s="19"/>
    </row>
    <row r="2011" ht="11.25">
      <c r="S2011" s="19"/>
    </row>
    <row r="2012" ht="11.25">
      <c r="S2012" s="19"/>
    </row>
    <row r="2013" ht="11.25">
      <c r="S2013" s="19"/>
    </row>
    <row r="2014" ht="11.25">
      <c r="S2014" s="19"/>
    </row>
    <row r="2015" ht="11.25">
      <c r="S2015" s="19"/>
    </row>
    <row r="2016" ht="11.25">
      <c r="S2016" s="19"/>
    </row>
    <row r="2017" ht="11.25">
      <c r="S2017" s="19"/>
    </row>
    <row r="2018" ht="11.25">
      <c r="S2018" s="19"/>
    </row>
    <row r="2019" ht="11.25">
      <c r="S2019" s="19"/>
    </row>
    <row r="2020" ht="11.25">
      <c r="S2020" s="19"/>
    </row>
    <row r="2021" ht="11.25">
      <c r="S2021" s="19"/>
    </row>
    <row r="2022" ht="11.25">
      <c r="S2022" s="19"/>
    </row>
    <row r="2023" ht="11.25">
      <c r="S2023" s="19"/>
    </row>
    <row r="2024" ht="11.25">
      <c r="S2024" s="19"/>
    </row>
    <row r="2025" ht="11.25">
      <c r="S2025" s="19"/>
    </row>
    <row r="2026" ht="11.25">
      <c r="S2026" s="19"/>
    </row>
    <row r="2027" ht="11.25">
      <c r="S2027" s="19"/>
    </row>
    <row r="2028" ht="11.25">
      <c r="S2028" s="19"/>
    </row>
    <row r="2029" ht="11.25">
      <c r="S2029" s="19"/>
    </row>
    <row r="2030" ht="11.25">
      <c r="S2030" s="19"/>
    </row>
    <row r="2031" ht="11.25">
      <c r="S2031" s="19"/>
    </row>
    <row r="2032" ht="11.25">
      <c r="S2032" s="19"/>
    </row>
    <row r="2033" ht="11.25">
      <c r="S2033" s="19"/>
    </row>
    <row r="2034" ht="11.25">
      <c r="S2034" s="19"/>
    </row>
    <row r="2035" ht="11.25">
      <c r="S2035" s="19"/>
    </row>
    <row r="2036" ht="11.25">
      <c r="S2036" s="19"/>
    </row>
    <row r="2037" ht="11.25">
      <c r="S2037" s="19"/>
    </row>
    <row r="2038" ht="11.25">
      <c r="S2038" s="19"/>
    </row>
    <row r="2039" ht="11.25">
      <c r="S2039" s="19"/>
    </row>
    <row r="2040" ht="11.25">
      <c r="S2040" s="19"/>
    </row>
    <row r="2041" ht="11.25">
      <c r="S2041" s="19"/>
    </row>
    <row r="2042" ht="11.25">
      <c r="S2042" s="19"/>
    </row>
    <row r="2043" ht="11.25">
      <c r="S2043" s="19"/>
    </row>
    <row r="2044" ht="11.25">
      <c r="S2044" s="19"/>
    </row>
    <row r="2045" ht="11.25">
      <c r="S2045" s="19"/>
    </row>
    <row r="2046" ht="11.25">
      <c r="S2046" s="19"/>
    </row>
    <row r="2047" ht="11.25">
      <c r="S2047" s="19"/>
    </row>
    <row r="2048" ht="11.25">
      <c r="S2048" s="19"/>
    </row>
    <row r="2049" ht="11.25">
      <c r="S2049" s="19"/>
    </row>
    <row r="2050" ht="11.25">
      <c r="S2050" s="19"/>
    </row>
    <row r="2051" ht="11.25">
      <c r="S2051" s="19"/>
    </row>
    <row r="2052" ht="11.25">
      <c r="S2052" s="19"/>
    </row>
    <row r="2053" ht="11.25">
      <c r="S2053" s="19"/>
    </row>
    <row r="2054" ht="11.25">
      <c r="S2054" s="19"/>
    </row>
    <row r="2055" ht="11.25">
      <c r="S2055" s="19"/>
    </row>
    <row r="2056" ht="11.25">
      <c r="S2056" s="19"/>
    </row>
    <row r="2057" ht="11.25">
      <c r="S2057" s="19"/>
    </row>
    <row r="2058" ht="11.25">
      <c r="S2058" s="19"/>
    </row>
    <row r="2059" ht="11.25">
      <c r="S2059" s="19"/>
    </row>
    <row r="2060" ht="11.25">
      <c r="S2060" s="19"/>
    </row>
    <row r="2061" ht="11.25">
      <c r="S2061" s="19"/>
    </row>
    <row r="2062" ht="11.25">
      <c r="S2062" s="19"/>
    </row>
    <row r="2063" ht="11.25">
      <c r="S2063" s="19"/>
    </row>
    <row r="2064" ht="11.25">
      <c r="S2064" s="19"/>
    </row>
    <row r="2065" ht="11.25">
      <c r="S2065" s="19"/>
    </row>
    <row r="2066" ht="11.25">
      <c r="S2066" s="19"/>
    </row>
    <row r="2067" ht="11.25">
      <c r="S2067" s="19"/>
    </row>
    <row r="2068" ht="11.25">
      <c r="S2068" s="19"/>
    </row>
    <row r="2069" ht="11.25">
      <c r="S2069" s="19"/>
    </row>
    <row r="2070" ht="11.25">
      <c r="S2070" s="19"/>
    </row>
    <row r="2071" ht="11.25">
      <c r="S2071" s="19"/>
    </row>
    <row r="2072" ht="11.25">
      <c r="S2072" s="19"/>
    </row>
    <row r="2073" ht="11.25">
      <c r="S2073" s="19"/>
    </row>
    <row r="2074" ht="11.25">
      <c r="S2074" s="19"/>
    </row>
    <row r="2075" ht="11.25">
      <c r="S2075" s="19"/>
    </row>
    <row r="2076" ht="11.25">
      <c r="S2076" s="19"/>
    </row>
    <row r="2077" ht="11.25">
      <c r="S2077" s="19"/>
    </row>
    <row r="2078" ht="11.25">
      <c r="S2078" s="19"/>
    </row>
    <row r="2079" ht="11.25">
      <c r="S2079" s="19"/>
    </row>
    <row r="2080" ht="11.25">
      <c r="S2080" s="19"/>
    </row>
    <row r="2081" ht="11.25">
      <c r="S2081" s="19"/>
    </row>
    <row r="2082" ht="11.25">
      <c r="S2082" s="19"/>
    </row>
    <row r="2083" ht="11.25">
      <c r="S2083" s="19"/>
    </row>
    <row r="2084" ht="11.25">
      <c r="S2084" s="19"/>
    </row>
    <row r="2085" ht="11.25">
      <c r="S2085" s="19"/>
    </row>
    <row r="2086" ht="11.25">
      <c r="S2086" s="19"/>
    </row>
    <row r="2087" ht="11.25">
      <c r="S2087" s="19"/>
    </row>
    <row r="2088" ht="11.25">
      <c r="S2088" s="19"/>
    </row>
    <row r="2089" ht="11.25">
      <c r="S2089" s="19"/>
    </row>
    <row r="2090" ht="11.25">
      <c r="S2090" s="19"/>
    </row>
    <row r="2091" ht="11.25">
      <c r="S2091" s="19"/>
    </row>
    <row r="2092" ht="11.25">
      <c r="S2092" s="19"/>
    </row>
    <row r="2093" ht="11.25">
      <c r="S2093" s="19"/>
    </row>
    <row r="2094" ht="11.25">
      <c r="S2094" s="19"/>
    </row>
    <row r="2095" ht="11.25">
      <c r="S2095" s="19"/>
    </row>
    <row r="2096" ht="11.25">
      <c r="S2096" s="19"/>
    </row>
    <row r="2097" ht="11.25">
      <c r="S2097" s="19"/>
    </row>
    <row r="2098" ht="11.25">
      <c r="S2098" s="19"/>
    </row>
    <row r="2099" ht="11.25">
      <c r="S2099" s="19"/>
    </row>
    <row r="2100" ht="11.25">
      <c r="S2100" s="19"/>
    </row>
    <row r="2101" ht="11.25">
      <c r="S2101" s="19"/>
    </row>
    <row r="2102" ht="11.25">
      <c r="S2102" s="19"/>
    </row>
    <row r="2103" ht="11.25">
      <c r="S2103" s="19"/>
    </row>
    <row r="2104" ht="11.25">
      <c r="S2104" s="19"/>
    </row>
    <row r="2105" ht="11.25">
      <c r="S2105" s="19"/>
    </row>
    <row r="2106" ht="11.25">
      <c r="S2106" s="19"/>
    </row>
    <row r="2107" ht="11.25">
      <c r="S2107" s="19"/>
    </row>
    <row r="2108" ht="11.25">
      <c r="S2108" s="19"/>
    </row>
    <row r="2109" ht="11.25">
      <c r="S2109" s="19"/>
    </row>
    <row r="2110" ht="11.25">
      <c r="S2110" s="19"/>
    </row>
    <row r="2111" ht="11.25">
      <c r="S2111" s="19"/>
    </row>
    <row r="2112" ht="11.25">
      <c r="S2112" s="19"/>
    </row>
    <row r="2113" ht="11.25">
      <c r="S2113" s="19"/>
    </row>
    <row r="2114" ht="11.25">
      <c r="S2114" s="19"/>
    </row>
    <row r="2115" ht="11.25">
      <c r="S2115" s="19"/>
    </row>
    <row r="2116" ht="11.25">
      <c r="S2116" s="19"/>
    </row>
    <row r="2117" ht="11.25">
      <c r="S2117" s="19"/>
    </row>
    <row r="2118" ht="11.25">
      <c r="S2118" s="19"/>
    </row>
    <row r="2119" ht="11.25">
      <c r="S2119" s="19"/>
    </row>
    <row r="2120" ht="11.25">
      <c r="S2120" s="19"/>
    </row>
    <row r="2121" ht="11.25">
      <c r="S2121" s="19"/>
    </row>
    <row r="2122" ht="11.25">
      <c r="S2122" s="19"/>
    </row>
    <row r="2123" ht="11.25">
      <c r="S2123" s="19"/>
    </row>
    <row r="2124" ht="11.25">
      <c r="S2124" s="19"/>
    </row>
    <row r="2125" ht="11.25">
      <c r="S2125" s="19"/>
    </row>
    <row r="2126" ht="11.25">
      <c r="S2126" s="19"/>
    </row>
    <row r="2127" ht="11.25">
      <c r="S2127" s="19"/>
    </row>
    <row r="2128" ht="11.25">
      <c r="S2128" s="19"/>
    </row>
    <row r="2129" ht="11.25">
      <c r="S2129" s="19"/>
    </row>
    <row r="2130" ht="11.25">
      <c r="S2130" s="19"/>
    </row>
    <row r="2131" ht="11.25">
      <c r="S2131" s="19"/>
    </row>
    <row r="2132" ht="11.25">
      <c r="S2132" s="19"/>
    </row>
    <row r="2133" ht="11.25">
      <c r="S2133" s="19"/>
    </row>
    <row r="2134" ht="11.25">
      <c r="S2134" s="19"/>
    </row>
    <row r="2135" ht="11.25">
      <c r="S2135" s="19"/>
    </row>
    <row r="2136" ht="11.25">
      <c r="S2136" s="19"/>
    </row>
    <row r="2137" ht="11.25">
      <c r="S2137" s="19"/>
    </row>
    <row r="2138" ht="11.25">
      <c r="S2138" s="19"/>
    </row>
    <row r="2139" ht="11.25">
      <c r="S2139" s="19"/>
    </row>
    <row r="2140" ht="11.25">
      <c r="S2140" s="19"/>
    </row>
    <row r="2141" ht="11.25">
      <c r="S2141" s="19"/>
    </row>
    <row r="2142" ht="11.25">
      <c r="S2142" s="19"/>
    </row>
    <row r="2143" ht="11.25">
      <c r="S2143" s="19"/>
    </row>
    <row r="2144" ht="11.25">
      <c r="S2144" s="19"/>
    </row>
    <row r="2145" ht="11.25">
      <c r="S2145" s="19"/>
    </row>
    <row r="2146" ht="11.25">
      <c r="S2146" s="19"/>
    </row>
    <row r="2147" ht="11.25">
      <c r="S2147" s="19"/>
    </row>
    <row r="2148" ht="11.25">
      <c r="S2148" s="19"/>
    </row>
    <row r="2149" ht="11.25">
      <c r="S2149" s="19"/>
    </row>
    <row r="2150" ht="11.25">
      <c r="S2150" s="19"/>
    </row>
    <row r="2151" ht="11.25">
      <c r="S2151" s="19"/>
    </row>
    <row r="2152" ht="11.25">
      <c r="S2152" s="19"/>
    </row>
    <row r="2153" ht="11.25">
      <c r="S2153" s="19"/>
    </row>
    <row r="2154" ht="11.25">
      <c r="S2154" s="19"/>
    </row>
    <row r="2155" ht="11.25">
      <c r="S2155" s="19"/>
    </row>
    <row r="2156" ht="11.25">
      <c r="S2156" s="19"/>
    </row>
    <row r="2157" ht="11.25">
      <c r="S2157" s="19"/>
    </row>
    <row r="2158" ht="11.25">
      <c r="S2158" s="19"/>
    </row>
    <row r="2159" ht="11.25">
      <c r="S2159" s="19"/>
    </row>
    <row r="2160" ht="11.25">
      <c r="S2160" s="19"/>
    </row>
    <row r="2161" ht="11.25">
      <c r="S2161" s="19"/>
    </row>
    <row r="2162" ht="11.25">
      <c r="S2162" s="19"/>
    </row>
    <row r="2163" ht="11.25">
      <c r="S2163" s="19"/>
    </row>
    <row r="2164" ht="11.25">
      <c r="S2164" s="19"/>
    </row>
    <row r="2165" ht="11.25">
      <c r="S2165" s="19"/>
    </row>
    <row r="2166" ht="11.25">
      <c r="S2166" s="19"/>
    </row>
    <row r="2167" ht="11.25">
      <c r="S2167" s="19"/>
    </row>
    <row r="2168" ht="11.25">
      <c r="S2168" s="19"/>
    </row>
    <row r="2169" ht="11.25">
      <c r="S2169" s="19"/>
    </row>
    <row r="2170" ht="11.25">
      <c r="S2170" s="19"/>
    </row>
    <row r="2171" ht="11.25">
      <c r="S2171" s="19"/>
    </row>
    <row r="2172" ht="11.25">
      <c r="S2172" s="19"/>
    </row>
    <row r="2173" ht="11.25">
      <c r="S2173" s="19"/>
    </row>
    <row r="2174" ht="11.25">
      <c r="S2174" s="19"/>
    </row>
    <row r="2175" ht="11.25">
      <c r="S2175" s="19"/>
    </row>
    <row r="2176" ht="11.25">
      <c r="S2176" s="19"/>
    </row>
    <row r="2177" ht="11.25">
      <c r="S2177" s="19"/>
    </row>
    <row r="2178" ht="11.25">
      <c r="S2178" s="19"/>
    </row>
    <row r="2179" ht="11.25">
      <c r="S2179" s="19"/>
    </row>
    <row r="2180" ht="11.25">
      <c r="S2180" s="19"/>
    </row>
    <row r="2181" ht="11.25">
      <c r="S2181" s="19"/>
    </row>
    <row r="2182" ht="11.25">
      <c r="S2182" s="19"/>
    </row>
    <row r="2183" ht="11.25">
      <c r="S2183" s="19"/>
    </row>
    <row r="2184" ht="11.25">
      <c r="S2184" s="19"/>
    </row>
    <row r="2185" ht="11.25">
      <c r="S2185" s="19"/>
    </row>
    <row r="2186" ht="11.25">
      <c r="S2186" s="19"/>
    </row>
    <row r="2187" ht="11.25">
      <c r="S2187" s="19"/>
    </row>
    <row r="2188" ht="11.25">
      <c r="S2188" s="19"/>
    </row>
    <row r="2189" ht="11.25">
      <c r="S2189" s="19"/>
    </row>
    <row r="2190" ht="11.25">
      <c r="S2190" s="19"/>
    </row>
    <row r="2191" ht="11.25">
      <c r="S2191" s="19"/>
    </row>
    <row r="2192" ht="11.25">
      <c r="S2192" s="19"/>
    </row>
    <row r="2193" ht="11.25">
      <c r="S2193" s="19"/>
    </row>
    <row r="2194" ht="11.25">
      <c r="S2194" s="19"/>
    </row>
    <row r="2195" ht="11.25">
      <c r="S2195" s="19"/>
    </row>
    <row r="2196" ht="11.25">
      <c r="S2196" s="19"/>
    </row>
    <row r="2197" ht="11.25">
      <c r="S2197" s="19"/>
    </row>
    <row r="2198" ht="11.25">
      <c r="S2198" s="19"/>
    </row>
    <row r="2199" ht="11.25">
      <c r="S2199" s="19"/>
    </row>
    <row r="2200" ht="11.25">
      <c r="S2200" s="19"/>
    </row>
    <row r="2201" ht="11.25">
      <c r="S2201" s="19"/>
    </row>
    <row r="2202" ht="11.25">
      <c r="S2202" s="19"/>
    </row>
    <row r="2203" ht="11.25">
      <c r="S2203" s="19"/>
    </row>
    <row r="2204" ht="11.25">
      <c r="S2204" s="19"/>
    </row>
    <row r="2205" ht="11.25">
      <c r="S2205" s="19"/>
    </row>
    <row r="2206" ht="11.25">
      <c r="S2206" s="19"/>
    </row>
    <row r="2207" ht="11.25">
      <c r="S2207" s="19"/>
    </row>
    <row r="2208" ht="11.25">
      <c r="S2208" s="19"/>
    </row>
    <row r="2209" ht="11.25">
      <c r="S2209" s="19"/>
    </row>
    <row r="2210" ht="11.25">
      <c r="S2210" s="19"/>
    </row>
    <row r="2211" ht="11.25">
      <c r="S2211" s="19"/>
    </row>
    <row r="2212" ht="11.25">
      <c r="S2212" s="19"/>
    </row>
    <row r="2213" ht="11.25">
      <c r="S2213" s="19"/>
    </row>
    <row r="2214" ht="11.25">
      <c r="S2214" s="19"/>
    </row>
    <row r="2215" ht="11.25">
      <c r="S2215" s="19"/>
    </row>
    <row r="2216" ht="11.25">
      <c r="S2216" s="19"/>
    </row>
    <row r="2217" ht="11.25">
      <c r="S2217" s="19"/>
    </row>
    <row r="2218" ht="11.25">
      <c r="S2218" s="19"/>
    </row>
    <row r="2219" ht="11.25">
      <c r="S2219" s="19"/>
    </row>
    <row r="2220" ht="11.25">
      <c r="S2220" s="19"/>
    </row>
    <row r="2221" ht="11.25">
      <c r="S2221" s="19"/>
    </row>
    <row r="2222" ht="11.25">
      <c r="S2222" s="19"/>
    </row>
    <row r="2223" ht="11.25">
      <c r="S2223" s="19"/>
    </row>
    <row r="2224" ht="11.25">
      <c r="S2224" s="19"/>
    </row>
    <row r="2225" ht="11.25">
      <c r="S2225" s="19"/>
    </row>
    <row r="2226" ht="11.25">
      <c r="S2226" s="19"/>
    </row>
    <row r="2227" ht="11.25">
      <c r="S2227" s="19"/>
    </row>
    <row r="2228" ht="11.25">
      <c r="S2228" s="19"/>
    </row>
    <row r="2229" ht="11.25">
      <c r="S2229" s="19"/>
    </row>
    <row r="2230" ht="11.25">
      <c r="S2230" s="19"/>
    </row>
    <row r="2231" ht="11.25">
      <c r="S2231" s="19"/>
    </row>
    <row r="2232" ht="11.25">
      <c r="S2232" s="19"/>
    </row>
    <row r="2233" ht="11.25">
      <c r="S2233" s="19"/>
    </row>
    <row r="2234" ht="11.25">
      <c r="S2234" s="19"/>
    </row>
    <row r="2235" ht="11.25">
      <c r="S2235" s="19"/>
    </row>
    <row r="2236" ht="11.25">
      <c r="S2236" s="19"/>
    </row>
    <row r="2237" ht="11.25">
      <c r="S2237" s="19"/>
    </row>
    <row r="2238" ht="11.25">
      <c r="S2238" s="19"/>
    </row>
    <row r="2239" ht="11.25">
      <c r="S2239" s="19"/>
    </row>
    <row r="2240" ht="11.25">
      <c r="S2240" s="19"/>
    </row>
    <row r="2241" ht="11.25">
      <c r="S2241" s="19"/>
    </row>
    <row r="2242" ht="11.25">
      <c r="S2242" s="19"/>
    </row>
    <row r="2243" ht="11.25">
      <c r="S2243" s="19"/>
    </row>
    <row r="2244" ht="11.25">
      <c r="S2244" s="19"/>
    </row>
    <row r="2245" ht="11.25">
      <c r="S2245" s="19"/>
    </row>
    <row r="2246" ht="11.25">
      <c r="S2246" s="19"/>
    </row>
    <row r="2247" ht="11.25">
      <c r="S2247" s="19"/>
    </row>
    <row r="2248" ht="11.25">
      <c r="S2248" s="19"/>
    </row>
    <row r="2249" ht="11.25">
      <c r="S2249" s="19"/>
    </row>
    <row r="2250" ht="11.25">
      <c r="S2250" s="19"/>
    </row>
    <row r="2251" ht="11.25">
      <c r="S2251" s="19"/>
    </row>
    <row r="2252" ht="11.25">
      <c r="S2252" s="19"/>
    </row>
    <row r="2253" ht="11.25">
      <c r="S2253" s="19"/>
    </row>
    <row r="2254" ht="11.25">
      <c r="S2254" s="19"/>
    </row>
    <row r="2255" ht="11.25">
      <c r="S2255" s="19"/>
    </row>
    <row r="2256" ht="11.25">
      <c r="S2256" s="19"/>
    </row>
    <row r="2257" ht="11.25">
      <c r="S2257" s="19"/>
    </row>
    <row r="2258" ht="11.25">
      <c r="S2258" s="19"/>
    </row>
    <row r="2259" ht="11.25">
      <c r="S2259" s="19"/>
    </row>
    <row r="2260" ht="11.25">
      <c r="S2260" s="19"/>
    </row>
    <row r="2261" ht="11.25">
      <c r="S2261" s="19"/>
    </row>
    <row r="2262" ht="11.25">
      <c r="S2262" s="19"/>
    </row>
    <row r="2263" ht="11.25">
      <c r="S2263" s="19"/>
    </row>
    <row r="2264" ht="11.25">
      <c r="S2264" s="19"/>
    </row>
    <row r="2265" ht="11.25">
      <c r="S2265" s="19"/>
    </row>
    <row r="2266" ht="11.25">
      <c r="S2266" s="19"/>
    </row>
    <row r="2267" ht="11.25">
      <c r="S2267" s="19"/>
    </row>
    <row r="2268" ht="11.25">
      <c r="S2268" s="19"/>
    </row>
    <row r="2269" ht="11.25">
      <c r="S2269" s="19"/>
    </row>
    <row r="2270" ht="11.25">
      <c r="S2270" s="19"/>
    </row>
    <row r="2271" ht="11.25">
      <c r="S2271" s="19"/>
    </row>
    <row r="2272" ht="11.25">
      <c r="S2272" s="19"/>
    </row>
    <row r="2273" ht="11.25">
      <c r="S2273" s="19"/>
    </row>
    <row r="2274" ht="11.25">
      <c r="S2274" s="19"/>
    </row>
    <row r="2275" ht="11.25">
      <c r="S2275" s="19"/>
    </row>
    <row r="2276" ht="11.25">
      <c r="S2276" s="19"/>
    </row>
    <row r="2277" ht="11.25">
      <c r="S2277" s="19"/>
    </row>
    <row r="2278" ht="11.25">
      <c r="S2278" s="19"/>
    </row>
    <row r="2279" ht="11.25">
      <c r="S2279" s="19"/>
    </row>
  </sheetData>
  <sheetProtection/>
  <autoFilter ref="A9:U95"/>
  <mergeCells count="55">
    <mergeCell ref="A87:K87"/>
    <mergeCell ref="S71:T71"/>
    <mergeCell ref="S31:T31"/>
    <mergeCell ref="S32:T32"/>
    <mergeCell ref="S57:T57"/>
    <mergeCell ref="S45:T45"/>
    <mergeCell ref="S33:T33"/>
    <mergeCell ref="S34:T34"/>
    <mergeCell ref="S58:T58"/>
    <mergeCell ref="S72:T72"/>
    <mergeCell ref="S35:T35"/>
    <mergeCell ref="A63:B70"/>
    <mergeCell ref="S56:T56"/>
    <mergeCell ref="A62:L62"/>
    <mergeCell ref="S36:T36"/>
    <mergeCell ref="S37:T37"/>
    <mergeCell ref="S60:T60"/>
    <mergeCell ref="S46:T46"/>
    <mergeCell ref="A49:L49"/>
    <mergeCell ref="S30:T30"/>
    <mergeCell ref="S29:T29"/>
    <mergeCell ref="S17:T17"/>
    <mergeCell ref="S18:T18"/>
    <mergeCell ref="S19:T19"/>
    <mergeCell ref="S20:T20"/>
    <mergeCell ref="C28:K28"/>
    <mergeCell ref="A11:B16"/>
    <mergeCell ref="C63:K63"/>
    <mergeCell ref="A50:B55"/>
    <mergeCell ref="S85:T85"/>
    <mergeCell ref="C50:K50"/>
    <mergeCell ref="C55:K55"/>
    <mergeCell ref="A76:B81"/>
    <mergeCell ref="C76:K76"/>
    <mergeCell ref="C81:K81"/>
    <mergeCell ref="S83:T83"/>
    <mergeCell ref="S73:T73"/>
    <mergeCell ref="S82:T82"/>
    <mergeCell ref="A75:K75"/>
    <mergeCell ref="A1:T1"/>
    <mergeCell ref="S47:T47"/>
    <mergeCell ref="C10:L10"/>
    <mergeCell ref="A22:L22"/>
    <mergeCell ref="A38:L38"/>
    <mergeCell ref="A23:B28"/>
    <mergeCell ref="C23:K23"/>
    <mergeCell ref="C39:K39"/>
    <mergeCell ref="C44:K44"/>
    <mergeCell ref="A39:B44"/>
    <mergeCell ref="S96:T96"/>
    <mergeCell ref="A88:B93"/>
    <mergeCell ref="C88:K88"/>
    <mergeCell ref="C93:K93"/>
    <mergeCell ref="S95:T95"/>
    <mergeCell ref="S94:T94"/>
  </mergeCells>
  <printOptions horizontalCentered="1"/>
  <pageMargins left="0.1968503937007874" right="0.15748031496062992" top="0.2362204724409449" bottom="0.2362204724409449" header="0.15748031496062992" footer="0.15748031496062992"/>
  <pageSetup horizontalDpi="600" verticalDpi="600" orientation="landscape" paperSize="9" scale="60" r:id="rId3"/>
  <headerFooter alignWithMargins="0">
    <oddFooter>&amp;RPagina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.</cp:lastModifiedBy>
  <cp:lastPrinted>2007-09-27T10:07:40Z</cp:lastPrinted>
  <dcterms:created xsi:type="dcterms:W3CDTF">2005-04-28T08:10:49Z</dcterms:created>
  <dcterms:modified xsi:type="dcterms:W3CDTF">2008-05-02T10:11:40Z</dcterms:modified>
  <cp:category/>
  <cp:version/>
  <cp:contentType/>
  <cp:contentStatus/>
</cp:coreProperties>
</file>