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activeTab="0"/>
  </bookViews>
  <sheets>
    <sheet name="P.Definitivo 6.2" sheetId="1" r:id="rId1"/>
  </sheets>
  <definedNames>
    <definedName name="_xlnm.Print_Area" localSheetId="0">'P.Definitivo 6.2'!$A$1:$J$42</definedName>
    <definedName name="_xlnm.Print_Titles" localSheetId="0">'P.Definitivo 6.2'!$1:$2</definedName>
  </definedNames>
  <calcPr fullCalcOnLoad="1"/>
</workbook>
</file>

<file path=xl/sharedStrings.xml><?xml version="1.0" encoding="utf-8"?>
<sst xmlns="http://schemas.openxmlformats.org/spreadsheetml/2006/main" count="143" uniqueCount="101">
  <si>
    <t>Sviluppo software client, installazione e configurazione. Sviluppo applicativi server e integrazione nel CMS della redazione periferica. Sviluppo di form cartacei intelligenti e attivazione postazione di digitalizzazione e caricamento BATCH in database dei form compilati manualmente. Sviluppo di moduli per l’esportazione automatizzata di report in formato PDF. Sviluppo moduli per l’erogazione di flussi XML di dati riservati agli utenti abilitati alla lettura</t>
  </si>
  <si>
    <t>Servizio esterno di regia e monitoraggio dell'intero sistema e-tv e creazione di smartclips multimediali (integrati xml). Presso la postazione di regia sarà possibile: controllare ogni singola postazione periferica e modificarne le impostazioni (controllo del programma in corso, spegnimento e accensione, modifica di volume, colori, contrasto… ecc…); visualizzare il preview della programmazione futura; visualizzare il progressive download (visualizzazione centralizzata del palinsesto in onda); programmare dirette internet in streaming; gestire i palinsesti per gruppo o individualmente. Attivazione di un modulo CMS per la distribuzione di contenuti mediante gestionale integrato accessibile alla redazione periferica.</t>
  </si>
  <si>
    <t>Produzione di contenuti per digital-companion e adattamento patrimonio digitalizzato.</t>
  </si>
  <si>
    <t>Attivazione di hardware di fruizione (schermi)</t>
  </si>
  <si>
    <t xml:space="preserve">COSTI </t>
  </si>
  <si>
    <t>parziali</t>
  </si>
  <si>
    <t>totali</t>
  </si>
  <si>
    <t>B - Nuovi canali di diffusione dei contenuti (totem, palmari, smartphone)</t>
  </si>
  <si>
    <t>D - Guide elettroniche Digital-Companion</t>
  </si>
  <si>
    <t>DESCRIZIONE</t>
  </si>
  <si>
    <t>Digitalizzazione reperti archeologici, creazione ambienti virtuali QTVR, ricostruzioni 3D, digitalizzazione opere d'arte</t>
  </si>
  <si>
    <t>Realizzazione documentari HD</t>
  </si>
  <si>
    <t>Produzione contenuti periodici</t>
  </si>
  <si>
    <t>TIPOLOGIA</t>
  </si>
  <si>
    <t>GESTIONE ANNUALE</t>
  </si>
  <si>
    <t>DOCUMENTO</t>
  </si>
  <si>
    <t>HARDWARE</t>
  </si>
  <si>
    <t>SERVIZI ESTERNI</t>
  </si>
  <si>
    <t>CANONI</t>
  </si>
  <si>
    <t>Installazione sistema digital-companion</t>
  </si>
  <si>
    <t>Produzione di contenuti</t>
  </si>
  <si>
    <t>Fornitura software</t>
  </si>
  <si>
    <t>SOFTWARE</t>
  </si>
  <si>
    <t>Integrazioni CMS statistiche d'uso e dati xml</t>
  </si>
  <si>
    <t>NO</t>
  </si>
  <si>
    <t>SI</t>
  </si>
  <si>
    <t>INTEGRAZIONE CMS APIT</t>
  </si>
  <si>
    <t>Attivazione hardware locale per l'immagazzinamento di materiale digitalizzato.</t>
  </si>
  <si>
    <t xml:space="preserve">Attivazione connessioni ADSL dedicate e interconnessione con apparati di rete. </t>
  </si>
  <si>
    <t>TOTALE PROGETTO</t>
  </si>
  <si>
    <t>Software raccolta dati e integrazione CMS redazione periferica</t>
  </si>
  <si>
    <t>%</t>
  </si>
  <si>
    <t>Attivita' di regia e controllo del palinsesto, assistenza tecnica, produzione di materiale multimediale con interazione xml, realizzazione modulo backoffice per la gestione dei contenuti di redazione</t>
  </si>
  <si>
    <t>Software clients / server</t>
  </si>
  <si>
    <t>QUANTITA'</t>
  </si>
  <si>
    <t>Realizzazione e distribuzione DVD divulgativi  dei documentari e delle slideshow</t>
  </si>
  <si>
    <t>Progetto pilota per l'attivazione di nuovi canali del portale Puglia Imperiale per dispositivi mobili e di un canale per la consultazione su totem</t>
  </si>
  <si>
    <t>C - E-TV: Progetto pilota per l'attivazione di un private channel elettronico</t>
  </si>
  <si>
    <t>Attivazione modulo CMS per la distribuzione di contenuti mediante gestionale integrato accessibile alla redazione periferica (feed xml). Elaborazione di statistiche dettagliate in forma automatizzata sull'utilizzo dei dispositivi PDA. Canoni server centrale e housing a 20 Mb / sec.</t>
  </si>
  <si>
    <t>● Produzione contenuti e adattamento patrimonio (a corpo).</t>
  </si>
  <si>
    <t>La digitalizzazione prevede: la realizzazione di servizi fotografici di qualità di base sui luoghi classificati e accessibili del territorio del Polo territoriale nord barese-ofantino; la realizzazione di servizi fotografici di qualità, estesi e dettagliati sui luoghi selezionati del territorio; la realizzazione di set fotografici aggiuntivi per i luoghi “top”; la realizzazione di scatti fotografici aerei per una selezione dei luoghi “top”, per i punti salienti del territorio e per le città del polo territoriale.</t>
  </si>
  <si>
    <r>
      <t xml:space="preserve">Realizzazione di video documentari brevi con la nuova tecnologia HD. I video saranno diffusi mediante il portale, la piattaforma di fruizione dei contenuti digitalizzati, la e-tv e attraverso i dispositivi </t>
    </r>
    <r>
      <rPr>
        <i/>
        <sz val="8"/>
        <rFont val="Verdana"/>
        <family val="2"/>
      </rPr>
      <t>mobile</t>
    </r>
    <r>
      <rPr>
        <sz val="8"/>
        <rFont val="Verdana"/>
        <family val="2"/>
      </rPr>
      <t>.</t>
    </r>
  </si>
  <si>
    <t>Il sistema si compone di uno o più server e di un NAS ad elevata capacità, velocità e sicurezza (fiber channel)</t>
  </si>
  <si>
    <t>● 1 server locale € 8.000
● 1 NAS x € 10.000</t>
  </si>
  <si>
    <t>Realizzazione e duplicazione di DVD multilingue contenenti i video documentari e le slideshow per scopi divulgativi. Distribuzione dei DVD in abbinamento editoriale, nelle scuole, presso gli operatori locali, presso i tour operator e gli agenti di viaggio, presso istituzioni nazionali ed estere, presso emittenti televisive locali e nazionali (include accordi per la diffusione).</t>
  </si>
  <si>
    <t>● Duplicazione 20.000 copie: € 25.000;
● Distribuzione e diffusione televisiva: € 25.000</t>
  </si>
  <si>
    <r>
      <t xml:space="preserve">Creazione di canali specializzati per la fruizione attraverso dispositivi </t>
    </r>
    <r>
      <rPr>
        <i/>
        <sz val="8"/>
        <rFont val="Verdana"/>
        <family val="2"/>
      </rPr>
      <t>mobile.</t>
    </r>
    <r>
      <rPr>
        <sz val="8"/>
        <rFont val="Verdana"/>
        <family val="2"/>
      </rPr>
      <t xml:space="preserve"> Attivazione di un canale specializzato multilingue per la consultazione di informazioni e la fruizione di contenuti attraverso totem multimediali interattivi di nuova generazione.</t>
    </r>
  </si>
  <si>
    <t>Canoni connettività schermi</t>
  </si>
  <si>
    <t>Canoni connettività info point</t>
  </si>
  <si>
    <t>Connessione degli schermi con connettività dedicata adsl per la durata del progetto.</t>
  </si>
  <si>
    <t>Attivazione di infopoint accessibili ai disabili dotati di sistema integrato di stampa, display touch screen. Gli infopoint saranno allestiti in conformità alle specifiche tecniche stabilite dalla Regione.</t>
  </si>
  <si>
    <t>● Attivazione canale per dispositivi mobili (a corpo)
● Attivazione canale per consultazione su totem (a corpo)</t>
  </si>
  <si>
    <t>● n.35 schermi lcd 40" o sup dotati di client pc</t>
  </si>
  <si>
    <t>Installazione di schermi lcd da 40'' o superiore dotati di client PC integrato, staffe di ancoraggio, cablaggio di rete su cavo o wifi, apparati di rete.</t>
  </si>
  <si>
    <t>● Canone ADSL € 50/mese x 13 infopoint x 18 mesi</t>
  </si>
  <si>
    <t>Connessione degli schermi con connettività dedicata adsl</t>
  </si>
  <si>
    <t>Produzione di un tg turistico, inteventi on-site con operatore e giornalista, realizzazione di dossier per occasioni particolari per tutta la durata del progetto.</t>
  </si>
  <si>
    <t>● 48 tg all'anno (settimanale durata max 4') + 12 speciali (durata max 8'): 60 tg/anno x € 400/ca = € 24.000/anno x 18 mesi</t>
  </si>
  <si>
    <r>
      <t xml:space="preserve">Installazione di un sistema innovativo di digital-companion nei principali luoghi di interesse turistico. Si prevede di utilizzare dispositivi mobili che saranno affidati in uso ai soggetti gestori dei servizi guida presso i beni culturali dei 13 comuni.
Il sistema hardware si compone di dispositivi PDA su piattaforma windows </t>
    </r>
    <r>
      <rPr>
        <i/>
        <sz val="8"/>
        <rFont val="Verdana"/>
        <family val="2"/>
      </rPr>
      <t>mobile</t>
    </r>
    <r>
      <rPr>
        <sz val="8"/>
        <rFont val="Verdana"/>
        <family val="2"/>
      </rPr>
      <t xml:space="preserve"> dotati di cuffie audio, di server locali per comune gestibili anche da remoto, di punti di accesso wireless collocati presso i locali ove sono depositati i dispositivi per consentirne l'aggiornamento e la raccolta di dati di utilizzo, di un server centrale per la distribuzione di dati ai server locali.</t>
    </r>
  </si>
  <si>
    <t>Fornitura di software per la visualizzazione dei dati mediante PDA. Attivazione sistema TTS 5 lingue per la creazione automatizzata di guide audio con voci di qualità. Fornitura di software per la distribuzione di dati da server centrale a server locale. Integrazioni con feed xml da CMS del software. Output in tempo reale di dati di utilizzo.</t>
  </si>
  <si>
    <t>● Attivazione di un modulo CMS per gestione e distribuzione dei contenuti (a corpo)</t>
  </si>
  <si>
    <t xml:space="preserve">Attivazione e predisposizione di thin client per l’accesso all’extranet riservata con sistemi operativi professional. </t>
  </si>
  <si>
    <t>Attivazione thin client</t>
  </si>
  <si>
    <t>Installazione di infopoint (totem)</t>
  </si>
  <si>
    <t>Canoni connettività client</t>
  </si>
  <si>
    <t>● Canone ADSL € 50/mese x 35 schermi x 18 mesi</t>
  </si>
  <si>
    <t>● Canone ADSL circa € 50/mese x 40 thin client x 18 mesi</t>
  </si>
  <si>
    <t>Fornitura software per client PC + software server enterprise per distribuzione dei contenuti</t>
  </si>
  <si>
    <t>● Software per 35 client
● Software per server di distribuzione (45 seats totali)</t>
  </si>
  <si>
    <t>Digitalizzazione fotografica del territorio e del patrimonio culturale/ambientale</t>
  </si>
  <si>
    <r>
      <t>● 2</t>
    </r>
    <r>
      <rPr>
        <sz val="8"/>
        <rFont val="Verdana"/>
        <family val="2"/>
      </rPr>
      <t>0 scattix100 luoghi accessibili = 2.000 scatti
● 35 scattix150 luoghi selezionati = 5.250 scatti 
● 80 scattix50 luoghi "top" = 4.000 scatti 
Totale 11.250 scatti finali x € 10/ca. + € 3.500 (direttore fotografia)
● 300 scatti aerei (a corpo): € 9.000</t>
    </r>
  </si>
  <si>
    <t xml:space="preserve">● n. 200 macrofotografie opere d'arte x € 50/ca. = € 10.000
● n. 200 macrofotografie reperti archeologici x € 50/ca. = € 10.000
● n. 20 Oggetti 3D interattivi x € 900/ca. = € 18.000
● n. 50 ambienti virtuali x €480/ca. = € 24.000
● n. 50 ricostruzioni 3D x €480/ca. = € 24.000
</t>
  </si>
  <si>
    <t>● 5 documentari brevi (max 5') di itinerari x € 2.600/ca. = € 13.000;
● 15 documentari brevi (max 2') di city tour x €1.800/ca. = € 27.000</t>
  </si>
  <si>
    <t>● 13 comuni+1CdM+1P.I. x € 7.800/ca.</t>
  </si>
  <si>
    <t>● Servizi di regia, programmazione delle schedulazioni, controllo e monitoraggio schermi
● Assistenza tecnica su schermi e clients
● Creazione di smart clips
● Housing server di distribuzione e storage server 
Tutto a corpo € 64.000
● Attivazione di un modulo CMS per gestione e distribuzione contenuti: € 16.000</t>
  </si>
  <si>
    <t>● 320 dispositivi PDA con stilo pack sostitutivi, dock station per pda e batteria sostitutiva, batteria extra lunga durata, garanzia 3 anni con sostituzione entro il giorno lavorativo successivo alla chiamata, cuffie audio x € 720 = € 230.400
● 13 server locali x € 2.100/ca.= € 27.300
● 13 punti di accesso wireless x € 180/ca.= € 2.340</t>
  </si>
  <si>
    <t>● software per dispositivi PDA (320 licenze) + software distribuzione e analisi 
● 1 sistema TTS 5 lingue
Tutto a corpo: € 100.000</t>
  </si>
  <si>
    <t>● 40 thin client x € 1.700/ca.</t>
  </si>
  <si>
    <t>● Software raccolta dati per i client
● Applicativi per integrazione nel CMS della Redazione
● Sviluppo moduli per caricamento dei form, esportazione di report, erogazione di dati
Tutto a corpo: € 38.000</t>
  </si>
  <si>
    <t>A - Digitalizzazione del patrimonio culturale/ambientale del territorio</t>
  </si>
  <si>
    <t>Sistema di fruizione e catalogazione del
materiale digitalizzato (server locale) e per la fruizione diffusa dei contenuti digitalizzati</t>
  </si>
  <si>
    <t>Sistema per la fruizione locale e catalogazione del materiale digitalizzato. Il sistema si basa sul database SQL Server 2005 e include funzionalità via web (utilizzabili da tutti i pc della rete locale) per la ricerca, l'inserimento, lo spostamento, l'inserimento di keywords, la creazione di categorie e sottocategorie, il download dei dati. (include i sistemi operativi server e il database relazione sql server 2005). Catalogazione del materiale digitalizzato e caricamento dei file su sistema con creazione di formati differenti pronti all'uso. (esportazioni tiff/jpg dei file raw, downscale). 
Sistema per la fruizione diffusa del materiale digitalizzato. Il sistema si basa sul database SQL Server 2005 e include funzionalità web per la ricerca avanzata e il download dei dati. (include i sistemi operativi server e il database relazione sql server 2005). Attivazione di un sistema evoluto per la sincronizzazione dei dati con il server locale. Include i costi di noleggio e housing dei server e degli apparati di rete su connettività 20 Mb / s per l'intera durata del progetto.</t>
  </si>
  <si>
    <t>● 1 sistema di fruizione con nodo locale e nodo remoto
● Catalogazione e caricamento dati
● Sistema sincronizzazione dati
● Noleggio e housing per durata progetto
Tutto a corpo: € 54.000</t>
  </si>
  <si>
    <t>F - Coordinamento generale</t>
  </si>
  <si>
    <t xml:space="preserve">SI 
</t>
  </si>
  <si>
    <t xml:space="preserve">Gestione e coordinamento del progetto </t>
  </si>
  <si>
    <t>Redazione e popolamento del portale</t>
  </si>
  <si>
    <t>Promozione</t>
  </si>
  <si>
    <t>La Redazione sarà composta da cinque figure professionali: un Caporedattore, tre redattori specializzati nell’area dei beni culturali, dei servizi turistici e degli eventi, un segretario di redazione. Si prevede un impegno della redazione più intenso nel 2006 e 2007 per la ricerca e il caricamento iniziale di tutti i dati e le informazioni necessarie al popolamento del portale. La Redazione avrà sede logistica e opererà presso l’Agenzia Puglia Imperiale Turismo.</t>
  </si>
  <si>
    <t>Diffusione del progetto; comunicazione e promozione locale.</t>
  </si>
  <si>
    <t>● Progettazione preliminare
● Progettazione definitiva
Tutto a corpo: € 36.000</t>
  </si>
  <si>
    <t>● 1 caporedattore: € 25.000
● 3 redattori: € 57.000
● 1 segretario di redazione: € 15.000</t>
  </si>
  <si>
    <t>● Diffusione del progetto: € 6.160
● Comunicazione e promozione locale: € 30.000</t>
  </si>
  <si>
    <t>E - Extranet specializzata per raccolta dati sulle affluenze turistiche presso i principali luoghi d'interesse</t>
  </si>
  <si>
    <t>Redazione della progettazione preliminare secondo le linee guida dell'assessorato alla programmazione per la Misura 6.2 c) e successiva revisione alla luce degli indirizzi dell'Assessorato al turismo. Ulteriore revisione in accordo con Tecnopolis a seguito dei nuovi orientamenti sull'integrazione delle attività del Portale regionale. Redazione della progettazione definitiva. Stesura e sottoscrizione del protocollo tra i comuni del polo territoriale.</t>
  </si>
  <si>
    <t>Redazione degli atti di gara, indizione, svolgimento e aggiudicazione; Gestione fasi di attuazione.</t>
  </si>
  <si>
    <t>Progettazione preliminare e definitiva</t>
  </si>
  <si>
    <t>Digitalizzazione fotografica ad alta risoluzione di opere d’arte presenti nelle pinacoteche. Digitalizzazione fotografica ad alta risoluzione di reperti archeologici presenti nei musei del territorio, mediante macrofotografia di qualità in grande formato. Creazione di oggetti 3D interattivi per la realtà virtuale. 
Costruzione di ambienti virtuali mediante la fotografia immersiva con tecnologia QTVR (Quick Time Virtual Reality). Gli ambienti virtuali realizzati, diversi per ogni luogo, saranno interconnessi in modo da ricreare una fedelissima ambientazione virtuale capace di richiamare, mediante connessioni logiche e mappe dei luoghi 3D, il materiale digitalizzato di opere d’arte, reperti archeologici, testi, oggetti 3D. 
Ricostruzione 3D in spaccato dei luoghi “top” per la creazione di percorsi fotografici immersivi in tecnologia QTVR. Gli spaccati 3D forniranno informazioni sulla corretta posizione del fruitore di realtà virtuale mediante punti attivi navigabili e un compasso grafico rotante.</t>
  </si>
  <si>
    <t>G - Coordinamento e promozione</t>
  </si>
  <si>
    <t>● risorse interne: € 60.000
● spese generali: € 70.400</t>
  </si>
  <si>
    <t>ATTIVITA'</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</si>
</sst>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_-[$€]\ * #,##0.00_-;\-[$€]\ * #,##0.00_-;_-[$€]\ * &quot;-&quot;??_-;_-@_-"/>
    <numFmt numFmtId="191" formatCode="[$€-2]\ #,##0;[Red]\-[$€-2]\ #,##0"/>
    <numFmt numFmtId="192" formatCode="[$€-2]\ #,##0"/>
    <numFmt numFmtId="193" formatCode="h\.mm\.ss"/>
    <numFmt numFmtId="194" formatCode="[$-410]dddd\ d\ mmmm\ yyyy"/>
    <numFmt numFmtId="195" formatCode="_-* #,##0.00\ [$€-1007]_-;\-* #,##0.00\ [$€-1007]_-;_-* &quot;-&quot;??\ [$€-1007]_-;_-@_-"/>
    <numFmt numFmtId="196" formatCode="&quot;Sì&quot;;&quot;Sì&quot;;&quot;No&quot;"/>
    <numFmt numFmtId="197" formatCode="&quot;Vero&quot;;&quot;Vero&quot;;&quot;Falso&quot;"/>
    <numFmt numFmtId="198" formatCode="&quot;Attivo&quot;;&quot;Attivo&quot;;&quot;Disattivo&quot;"/>
    <numFmt numFmtId="199" formatCode="[$€-2]\ #.##000_);[Red]\([$€-2]\ #.##000\)"/>
  </numFmts>
  <fonts count="9">
    <font>
      <sz val="10"/>
      <name val="Arial"/>
      <family val="0"/>
    </font>
    <font>
      <b/>
      <sz val="8"/>
      <name val="Verdana"/>
      <family val="2"/>
    </font>
    <font>
      <sz val="8"/>
      <name val="Verdana"/>
      <family val="2"/>
    </font>
    <font>
      <b/>
      <sz val="8"/>
      <color indexed="20"/>
      <name val="Verdana"/>
      <family val="2"/>
    </font>
    <font>
      <sz val="8"/>
      <color indexed="20"/>
      <name val="Verdana"/>
      <family val="2"/>
    </font>
    <font>
      <i/>
      <sz val="8"/>
      <name val="Verdana"/>
      <family val="2"/>
    </font>
    <font>
      <sz val="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mediumGray">
        <fgColor indexed="9"/>
        <bgColor indexed="51"/>
      </patternFill>
    </fill>
  </fills>
  <borders count="31">
    <border>
      <left/>
      <right/>
      <top/>
      <bottom/>
      <diagonal/>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thin"/>
      <top>
        <color indexed="63"/>
      </top>
      <bottom style="hair"/>
    </border>
    <border>
      <left style="thin"/>
      <right style="thin"/>
      <top>
        <color indexed="63"/>
      </top>
      <bottom style="hair"/>
    </border>
    <border>
      <left style="thin"/>
      <right style="medium"/>
      <top>
        <color indexed="63"/>
      </top>
      <bottom>
        <color indexed="63"/>
      </bottom>
    </border>
    <border>
      <left>
        <color indexed="63"/>
      </left>
      <right style="thin"/>
      <top style="hair"/>
      <bottom style="hair"/>
    </border>
    <border>
      <left style="thin"/>
      <right style="thin"/>
      <top style="hair"/>
      <bottom style="hair"/>
    </border>
    <border>
      <left style="medium"/>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color indexed="63"/>
      </left>
      <right style="thin"/>
      <top style="thin"/>
      <bottom>
        <color indexed="63"/>
      </bottom>
    </border>
    <border>
      <left>
        <color indexed="63"/>
      </left>
      <right style="thin"/>
      <top style="hair"/>
      <bottom>
        <color indexed="63"/>
      </bottom>
    </border>
    <border>
      <left style="thin"/>
      <right style="thin"/>
      <top style="hair"/>
      <bottom>
        <color indexed="63"/>
      </bottom>
    </border>
    <border>
      <left style="thin"/>
      <right style="medium"/>
      <top style="hair"/>
      <bottom style="hair"/>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9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7">
    <xf numFmtId="0" fontId="0" fillId="0" borderId="0" xfId="0" applyAlignment="1">
      <alignment/>
    </xf>
    <xf numFmtId="0" fontId="2" fillId="0" borderId="0" xfId="0" applyFont="1" applyAlignment="1">
      <alignment/>
    </xf>
    <xf numFmtId="0" fontId="1" fillId="0" borderId="1" xfId="0" applyFont="1" applyBorder="1" applyAlignment="1">
      <alignment horizontal="center"/>
    </xf>
    <xf numFmtId="0" fontId="2" fillId="0" borderId="2" xfId="0" applyFont="1" applyBorder="1" applyAlignment="1">
      <alignment wrapText="1"/>
    </xf>
    <xf numFmtId="44" fontId="2" fillId="0" borderId="3" xfId="0" applyNumberFormat="1" applyFont="1" applyBorder="1" applyAlignment="1">
      <alignment/>
    </xf>
    <xf numFmtId="0" fontId="2" fillId="0" borderId="4" xfId="0" applyFont="1" applyBorder="1" applyAlignment="1">
      <alignment wrapText="1"/>
    </xf>
    <xf numFmtId="0" fontId="2" fillId="0" borderId="5" xfId="0" applyFont="1" applyBorder="1" applyAlignment="1">
      <alignment wrapText="1"/>
    </xf>
    <xf numFmtId="0" fontId="2" fillId="0" borderId="5" xfId="0" applyFont="1" applyBorder="1" applyAlignment="1">
      <alignment horizontal="left" wrapText="1"/>
    </xf>
    <xf numFmtId="44" fontId="2" fillId="0" borderId="6" xfId="0" applyNumberFormat="1" applyFont="1" applyBorder="1" applyAlignment="1">
      <alignment/>
    </xf>
    <xf numFmtId="0" fontId="2" fillId="0" borderId="7" xfId="0" applyFont="1" applyBorder="1" applyAlignment="1">
      <alignment/>
    </xf>
    <xf numFmtId="0" fontId="2" fillId="0" borderId="8" xfId="0" applyFont="1" applyBorder="1" applyAlignment="1">
      <alignment wrapText="1"/>
    </xf>
    <xf numFmtId="44" fontId="2" fillId="0" borderId="9" xfId="0" applyNumberFormat="1" applyFont="1" applyBorder="1" applyAlignment="1">
      <alignment/>
    </xf>
    <xf numFmtId="0" fontId="2" fillId="0" borderId="10" xfId="0" applyFont="1" applyBorder="1" applyAlignment="1">
      <alignment wrapText="1"/>
    </xf>
    <xf numFmtId="0" fontId="1" fillId="0" borderId="11" xfId="0" applyFont="1" applyBorder="1" applyAlignment="1">
      <alignment horizontal="right" wrapText="1"/>
    </xf>
    <xf numFmtId="44" fontId="2" fillId="0" borderId="12" xfId="0" applyNumberFormat="1" applyFont="1" applyBorder="1" applyAlignment="1">
      <alignment/>
    </xf>
    <xf numFmtId="44" fontId="1" fillId="0" borderId="12" xfId="0" applyNumberFormat="1" applyFont="1" applyBorder="1" applyAlignment="1">
      <alignment/>
    </xf>
    <xf numFmtId="9" fontId="1" fillId="0" borderId="13" xfId="20" applyFont="1" applyBorder="1" applyAlignment="1">
      <alignment/>
    </xf>
    <xf numFmtId="0" fontId="2" fillId="0" borderId="0" xfId="0" applyFont="1" applyAlignment="1">
      <alignment wrapText="1"/>
    </xf>
    <xf numFmtId="0" fontId="2" fillId="0" borderId="0" xfId="0" applyFont="1" applyBorder="1" applyAlignment="1">
      <alignment wrapText="1"/>
    </xf>
    <xf numFmtId="44" fontId="2" fillId="0" borderId="0" xfId="0" applyNumberFormat="1" applyFont="1" applyAlignment="1">
      <alignment/>
    </xf>
    <xf numFmtId="0" fontId="1" fillId="0" borderId="11" xfId="0" applyFont="1" applyBorder="1" applyAlignment="1">
      <alignment horizontal="right" vertical="center" wrapText="1"/>
    </xf>
    <xf numFmtId="0" fontId="1" fillId="0" borderId="2" xfId="0" applyFont="1" applyBorder="1" applyAlignment="1">
      <alignment vertical="center" wrapText="1"/>
    </xf>
    <xf numFmtId="0" fontId="1" fillId="0" borderId="5" xfId="0" applyFont="1" applyBorder="1" applyAlignment="1">
      <alignment vertical="center" wrapText="1"/>
    </xf>
    <xf numFmtId="0"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190" fontId="1" fillId="0" borderId="0" xfId="17" applyFont="1" applyAlignment="1">
      <alignment horizontal="center"/>
    </xf>
    <xf numFmtId="190" fontId="2" fillId="0" borderId="0" xfId="17" applyFont="1" applyAlignment="1">
      <alignment horizontal="center"/>
    </xf>
    <xf numFmtId="190" fontId="2" fillId="0" borderId="5" xfId="17" applyFont="1" applyBorder="1" applyAlignment="1">
      <alignment horizontal="left" wrapText="1"/>
    </xf>
    <xf numFmtId="190" fontId="2" fillId="0" borderId="8" xfId="17" applyFont="1" applyBorder="1" applyAlignment="1">
      <alignment wrapText="1"/>
    </xf>
    <xf numFmtId="190" fontId="2" fillId="0" borderId="2" xfId="17" applyFont="1" applyBorder="1" applyAlignment="1">
      <alignment wrapText="1"/>
    </xf>
    <xf numFmtId="190" fontId="2" fillId="0" borderId="5" xfId="17" applyFont="1" applyBorder="1" applyAlignment="1">
      <alignment wrapText="1"/>
    </xf>
    <xf numFmtId="190" fontId="1" fillId="0" borderId="11" xfId="17" applyFont="1" applyBorder="1" applyAlignment="1">
      <alignment horizontal="right" wrapText="1"/>
    </xf>
    <xf numFmtId="190" fontId="2" fillId="0" borderId="0" xfId="17" applyFont="1" applyBorder="1" applyAlignment="1">
      <alignment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3" fillId="2" borderId="14" xfId="0" applyFont="1" applyFill="1" applyBorder="1" applyAlignment="1">
      <alignment vertical="center" wrapText="1"/>
    </xf>
    <xf numFmtId="0" fontId="4" fillId="2" borderId="14" xfId="0" applyFont="1" applyFill="1" applyBorder="1" applyAlignment="1">
      <alignment horizontal="center" vertical="center" wrapText="1"/>
    </xf>
    <xf numFmtId="0" fontId="3"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6" fillId="0" borderId="5" xfId="0" applyFont="1" applyBorder="1" applyAlignment="1">
      <alignment horizontal="left" wrapText="1"/>
    </xf>
    <xf numFmtId="0" fontId="2" fillId="0" borderId="15" xfId="0" applyFont="1" applyBorder="1" applyAlignment="1">
      <alignment wrapText="1"/>
    </xf>
    <xf numFmtId="0" fontId="2" fillId="0" borderId="15" xfId="0" applyFont="1" applyBorder="1" applyAlignment="1">
      <alignment horizontal="center" vertical="center" wrapText="1"/>
    </xf>
    <xf numFmtId="190" fontId="2" fillId="0" borderId="15" xfId="17" applyFont="1" applyBorder="1" applyAlignment="1">
      <alignment wrapText="1"/>
    </xf>
    <xf numFmtId="44" fontId="2" fillId="0" borderId="16" xfId="0" applyNumberFormat="1" applyFont="1" applyBorder="1" applyAlignment="1">
      <alignment/>
    </xf>
    <xf numFmtId="0" fontId="2" fillId="0" borderId="9" xfId="0" applyFont="1" applyBorder="1" applyAlignment="1">
      <alignment wrapText="1"/>
    </xf>
    <xf numFmtId="0" fontId="2" fillId="0" borderId="17" xfId="0" applyFont="1" applyBorder="1" applyAlignment="1">
      <alignment/>
    </xf>
    <xf numFmtId="0" fontId="3" fillId="2" borderId="4" xfId="0" applyFont="1" applyFill="1" applyBorder="1" applyAlignment="1">
      <alignment vertical="center"/>
    </xf>
    <xf numFmtId="0" fontId="4" fillId="2" borderId="2" xfId="0" applyFont="1" applyFill="1" applyBorder="1" applyAlignment="1">
      <alignment vertical="center" wrapText="1"/>
    </xf>
    <xf numFmtId="190" fontId="4" fillId="2" borderId="2" xfId="17" applyFont="1" applyFill="1" applyBorder="1" applyAlignment="1">
      <alignment vertical="center" wrapText="1"/>
    </xf>
    <xf numFmtId="44" fontId="4" fillId="2" borderId="3" xfId="0" applyNumberFormat="1" applyFont="1" applyFill="1" applyBorder="1" applyAlignment="1">
      <alignment vertical="center"/>
    </xf>
    <xf numFmtId="44" fontId="3" fillId="2" borderId="3" xfId="0" applyNumberFormat="1" applyFont="1" applyFill="1" applyBorder="1" applyAlignment="1">
      <alignment vertical="center"/>
    </xf>
    <xf numFmtId="9" fontId="3" fillId="2" borderId="7" xfId="20" applyFont="1" applyFill="1" applyBorder="1" applyAlignment="1">
      <alignment vertical="center"/>
    </xf>
    <xf numFmtId="190" fontId="4" fillId="0" borderId="0" xfId="17" applyFont="1" applyAlignment="1">
      <alignment horizontal="center" vertical="center"/>
    </xf>
    <xf numFmtId="0" fontId="4" fillId="0" borderId="0" xfId="0" applyFont="1" applyAlignment="1">
      <alignment vertical="center"/>
    </xf>
    <xf numFmtId="0" fontId="3" fillId="2" borderId="18" xfId="0" applyFont="1" applyFill="1" applyBorder="1" applyAlignment="1">
      <alignment vertical="center"/>
    </xf>
    <xf numFmtId="0" fontId="4" fillId="2" borderId="14" xfId="0" applyFont="1" applyFill="1" applyBorder="1" applyAlignment="1">
      <alignment vertical="center" wrapText="1"/>
    </xf>
    <xf numFmtId="190" fontId="4" fillId="2" borderId="14" xfId="17" applyFont="1" applyFill="1" applyBorder="1" applyAlignment="1">
      <alignment vertical="center" wrapText="1"/>
    </xf>
    <xf numFmtId="44" fontId="4" fillId="2" borderId="19" xfId="0" applyNumberFormat="1" applyFont="1" applyFill="1" applyBorder="1" applyAlignment="1">
      <alignment vertical="center"/>
    </xf>
    <xf numFmtId="44" fontId="3" fillId="2" borderId="19" xfId="0" applyNumberFormat="1" applyFont="1" applyFill="1" applyBorder="1" applyAlignment="1">
      <alignment vertical="center"/>
    </xf>
    <xf numFmtId="9" fontId="3" fillId="2" borderId="20" xfId="20" applyFont="1" applyFill="1" applyBorder="1" applyAlignment="1">
      <alignment vertical="center"/>
    </xf>
    <xf numFmtId="0" fontId="3" fillId="2" borderId="14" xfId="0" applyFont="1" applyFill="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190" fontId="1" fillId="0" borderId="27" xfId="17" applyFont="1" applyBorder="1" applyAlignment="1">
      <alignment horizontal="center" vertical="center" wrapText="1"/>
    </xf>
    <xf numFmtId="190" fontId="1" fillId="0" borderId="28" xfId="17"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view="pageBreakPreview" zoomScaleSheetLayoutView="100" workbookViewId="0" topLeftCell="A1">
      <selection activeCell="A1" sqref="A1:B2"/>
    </sheetView>
  </sheetViews>
  <sheetFormatPr defaultColWidth="9.140625" defaultRowHeight="12.75"/>
  <cols>
    <col min="1" max="1" width="3.421875" style="17" customWidth="1"/>
    <col min="2" max="2" width="27.8515625" style="25" customWidth="1"/>
    <col min="3" max="3" width="55.8515625" style="18" customWidth="1"/>
    <col min="4" max="4" width="36.140625" style="18" customWidth="1"/>
    <col min="5" max="5" width="12.00390625" style="38" customWidth="1"/>
    <col min="6" max="6" width="15.00390625" style="38" customWidth="1"/>
    <col min="7" max="7" width="14.28125" style="33" bestFit="1" customWidth="1"/>
    <col min="8" max="8" width="13.28125" style="1" bestFit="1" customWidth="1"/>
    <col min="9" max="9" width="16.57421875" style="1" bestFit="1" customWidth="1"/>
    <col min="10" max="10" width="6.421875" style="1" bestFit="1" customWidth="1"/>
    <col min="11" max="11" width="18.00390625" style="27" customWidth="1"/>
    <col min="12" max="12" width="18.00390625" style="1" customWidth="1"/>
    <col min="13" max="16384" width="9.140625" style="1" customWidth="1"/>
  </cols>
  <sheetData>
    <row r="1" spans="1:11" ht="21" customHeight="1">
      <c r="A1" s="67" t="s">
        <v>100</v>
      </c>
      <c r="B1" s="68"/>
      <c r="C1" s="71" t="s">
        <v>9</v>
      </c>
      <c r="D1" s="71" t="s">
        <v>34</v>
      </c>
      <c r="E1" s="71" t="s">
        <v>13</v>
      </c>
      <c r="F1" s="71" t="s">
        <v>26</v>
      </c>
      <c r="G1" s="73" t="s">
        <v>14</v>
      </c>
      <c r="H1" s="75" t="s">
        <v>4</v>
      </c>
      <c r="I1" s="76"/>
      <c r="J1" s="65" t="s">
        <v>31</v>
      </c>
      <c r="K1" s="26"/>
    </row>
    <row r="2" spans="1:10" ht="18" customHeight="1">
      <c r="A2" s="69"/>
      <c r="B2" s="70"/>
      <c r="C2" s="72"/>
      <c r="D2" s="72"/>
      <c r="E2" s="72"/>
      <c r="F2" s="72"/>
      <c r="G2" s="74"/>
      <c r="H2" s="2" t="s">
        <v>5</v>
      </c>
      <c r="I2" s="2" t="s">
        <v>6</v>
      </c>
      <c r="J2" s="66"/>
    </row>
    <row r="3" spans="1:11" s="57" customFormat="1" ht="19.5" customHeight="1">
      <c r="A3" s="50" t="s">
        <v>79</v>
      </c>
      <c r="B3" s="41"/>
      <c r="C3" s="51"/>
      <c r="D3" s="51"/>
      <c r="E3" s="42"/>
      <c r="F3" s="42"/>
      <c r="G3" s="52">
        <f>SUM(G4:G9)</f>
        <v>9700</v>
      </c>
      <c r="H3" s="53"/>
      <c r="I3" s="54">
        <f>SUM(H4:H9)</f>
        <v>373000</v>
      </c>
      <c r="J3" s="55">
        <f>I3/I$42</f>
        <v>0.2062938996736906</v>
      </c>
      <c r="K3" s="56"/>
    </row>
    <row r="4" spans="1:10" ht="87.75" customHeight="1">
      <c r="A4" s="5"/>
      <c r="B4" s="22" t="s">
        <v>69</v>
      </c>
      <c r="C4" s="7" t="s">
        <v>40</v>
      </c>
      <c r="D4" s="43" t="s">
        <v>70</v>
      </c>
      <c r="E4" s="34" t="s">
        <v>15</v>
      </c>
      <c r="F4" s="34" t="s">
        <v>24</v>
      </c>
      <c r="G4" s="28">
        <v>0</v>
      </c>
      <c r="H4" s="8">
        <v>125000</v>
      </c>
      <c r="I4" s="4"/>
      <c r="J4" s="9"/>
    </row>
    <row r="5" spans="1:10" ht="202.5" customHeight="1">
      <c r="A5" s="5"/>
      <c r="B5" s="23" t="s">
        <v>10</v>
      </c>
      <c r="C5" s="10" t="s">
        <v>97</v>
      </c>
      <c r="D5" s="10" t="s">
        <v>71</v>
      </c>
      <c r="E5" s="35" t="s">
        <v>15</v>
      </c>
      <c r="F5" s="35" t="s">
        <v>24</v>
      </c>
      <c r="G5" s="29">
        <v>0</v>
      </c>
      <c r="H5" s="11">
        <v>86000</v>
      </c>
      <c r="I5" s="4"/>
      <c r="J5" s="9"/>
    </row>
    <row r="6" spans="1:10" ht="42">
      <c r="A6" s="5"/>
      <c r="B6" s="24" t="s">
        <v>11</v>
      </c>
      <c r="C6" s="10" t="s">
        <v>41</v>
      </c>
      <c r="D6" s="10" t="s">
        <v>72</v>
      </c>
      <c r="E6" s="35" t="s">
        <v>15</v>
      </c>
      <c r="F6" s="35" t="s">
        <v>24</v>
      </c>
      <c r="G6" s="29">
        <v>0</v>
      </c>
      <c r="H6" s="11">
        <v>40000</v>
      </c>
      <c r="I6" s="4"/>
      <c r="J6" s="9"/>
    </row>
    <row r="7" spans="1:10" ht="31.5">
      <c r="A7" s="5"/>
      <c r="B7" s="24" t="s">
        <v>27</v>
      </c>
      <c r="C7" s="10" t="s">
        <v>42</v>
      </c>
      <c r="D7" s="10" t="s">
        <v>43</v>
      </c>
      <c r="E7" s="35" t="s">
        <v>16</v>
      </c>
      <c r="F7" s="35" t="s">
        <v>24</v>
      </c>
      <c r="G7" s="29">
        <v>1200</v>
      </c>
      <c r="H7" s="11">
        <v>18000</v>
      </c>
      <c r="I7" s="4"/>
      <c r="J7" s="9"/>
    </row>
    <row r="8" spans="1:10" ht="177.75" customHeight="1">
      <c r="A8" s="5"/>
      <c r="B8" s="24" t="s">
        <v>80</v>
      </c>
      <c r="C8" s="10" t="s">
        <v>81</v>
      </c>
      <c r="D8" s="10" t="s">
        <v>82</v>
      </c>
      <c r="E8" s="35" t="s">
        <v>17</v>
      </c>
      <c r="F8" s="35" t="s">
        <v>25</v>
      </c>
      <c r="G8" s="29">
        <v>8500</v>
      </c>
      <c r="H8" s="11">
        <v>54000</v>
      </c>
      <c r="I8" s="4"/>
      <c r="J8" s="9"/>
    </row>
    <row r="9" spans="1:10" ht="72" customHeight="1">
      <c r="A9" s="5"/>
      <c r="B9" s="21" t="s">
        <v>35</v>
      </c>
      <c r="C9" s="3" t="s">
        <v>44</v>
      </c>
      <c r="D9" s="3" t="s">
        <v>45</v>
      </c>
      <c r="E9" s="36" t="s">
        <v>15</v>
      </c>
      <c r="F9" s="36" t="s">
        <v>24</v>
      </c>
      <c r="G9" s="30"/>
      <c r="H9" s="4">
        <v>50000</v>
      </c>
      <c r="I9" s="4"/>
      <c r="J9" s="9"/>
    </row>
    <row r="10" spans="1:10" ht="10.5">
      <c r="A10" s="5"/>
      <c r="B10" s="21"/>
      <c r="C10" s="3"/>
      <c r="D10" s="3"/>
      <c r="E10" s="36"/>
      <c r="F10" s="36"/>
      <c r="G10" s="30"/>
      <c r="H10" s="4"/>
      <c r="I10" s="4"/>
      <c r="J10" s="9"/>
    </row>
    <row r="11" spans="1:11" s="57" customFormat="1" ht="19.5" customHeight="1">
      <c r="A11" s="58" t="s">
        <v>7</v>
      </c>
      <c r="B11" s="39"/>
      <c r="C11" s="59"/>
      <c r="D11" s="59"/>
      <c r="E11" s="40"/>
      <c r="F11" s="40"/>
      <c r="G11" s="60">
        <f>SUM(G12:G14)</f>
        <v>20000</v>
      </c>
      <c r="H11" s="61"/>
      <c r="I11" s="62">
        <f>SUM(H12:H14)</f>
        <v>183000</v>
      </c>
      <c r="J11" s="63">
        <f>I11/I$42</f>
        <v>0.10121121619379458</v>
      </c>
      <c r="K11" s="56"/>
    </row>
    <row r="12" spans="1:10" ht="65.25" customHeight="1">
      <c r="A12" s="5"/>
      <c r="B12" s="22" t="s">
        <v>36</v>
      </c>
      <c r="C12" s="6" t="s">
        <v>46</v>
      </c>
      <c r="D12" s="6" t="s">
        <v>51</v>
      </c>
      <c r="E12" s="34" t="s">
        <v>17</v>
      </c>
      <c r="F12" s="34" t="s">
        <v>25</v>
      </c>
      <c r="G12" s="31">
        <v>6800</v>
      </c>
      <c r="H12" s="8">
        <v>54300</v>
      </c>
      <c r="I12" s="4"/>
      <c r="J12" s="9"/>
    </row>
    <row r="13" spans="1:10" ht="28.5" customHeight="1">
      <c r="A13" s="5"/>
      <c r="B13" s="22" t="s">
        <v>48</v>
      </c>
      <c r="C13" s="6" t="s">
        <v>49</v>
      </c>
      <c r="D13" s="6" t="s">
        <v>54</v>
      </c>
      <c r="E13" s="34" t="s">
        <v>18</v>
      </c>
      <c r="F13" s="34" t="s">
        <v>24</v>
      </c>
      <c r="G13" s="31">
        <v>7800</v>
      </c>
      <c r="H13" s="8">
        <v>11700</v>
      </c>
      <c r="I13" s="4"/>
      <c r="J13" s="9"/>
    </row>
    <row r="14" spans="1:10" ht="43.5" customHeight="1">
      <c r="A14" s="5"/>
      <c r="B14" s="24" t="s">
        <v>63</v>
      </c>
      <c r="C14" s="10" t="s">
        <v>50</v>
      </c>
      <c r="D14" s="10" t="s">
        <v>73</v>
      </c>
      <c r="E14" s="35" t="s">
        <v>16</v>
      </c>
      <c r="F14" s="35" t="s">
        <v>24</v>
      </c>
      <c r="G14" s="29">
        <v>5400</v>
      </c>
      <c r="H14" s="11">
        <v>117000</v>
      </c>
      <c r="I14" s="4"/>
      <c r="J14" s="9"/>
    </row>
    <row r="15" spans="1:10" ht="10.5">
      <c r="A15" s="5"/>
      <c r="B15" s="21"/>
      <c r="C15" s="3"/>
      <c r="D15" s="3"/>
      <c r="E15" s="36"/>
      <c r="F15" s="36"/>
      <c r="G15" s="30"/>
      <c r="H15" s="4"/>
      <c r="I15" s="4"/>
      <c r="J15" s="9"/>
    </row>
    <row r="16" spans="1:11" s="57" customFormat="1" ht="19.5" customHeight="1">
      <c r="A16" s="58" t="s">
        <v>37</v>
      </c>
      <c r="B16" s="39"/>
      <c r="C16" s="59"/>
      <c r="D16" s="59"/>
      <c r="E16" s="40"/>
      <c r="F16" s="40"/>
      <c r="G16" s="60">
        <f>SUM(G17:G21)</f>
        <v>72000</v>
      </c>
      <c r="H16" s="61"/>
      <c r="I16" s="62">
        <f>SUM(H17:H21)</f>
        <v>370500</v>
      </c>
      <c r="J16" s="63">
        <f>I16/I$42</f>
        <v>0.20491123278579726</v>
      </c>
      <c r="K16" s="56"/>
    </row>
    <row r="17" spans="1:10" ht="36" customHeight="1">
      <c r="A17" s="5"/>
      <c r="B17" s="22" t="s">
        <v>3</v>
      </c>
      <c r="C17" s="6" t="s">
        <v>53</v>
      </c>
      <c r="D17" s="6" t="s">
        <v>52</v>
      </c>
      <c r="E17" s="34" t="s">
        <v>16</v>
      </c>
      <c r="F17" s="34" t="s">
        <v>24</v>
      </c>
      <c r="G17" s="31">
        <v>0</v>
      </c>
      <c r="H17" s="8">
        <v>175000</v>
      </c>
      <c r="I17" s="4"/>
      <c r="J17" s="9"/>
    </row>
    <row r="18" spans="1:10" ht="39.75" customHeight="1">
      <c r="A18" s="5"/>
      <c r="B18" s="24" t="s">
        <v>33</v>
      </c>
      <c r="C18" s="48" t="s">
        <v>67</v>
      </c>
      <c r="D18" s="10" t="s">
        <v>68</v>
      </c>
      <c r="E18" s="35" t="s">
        <v>22</v>
      </c>
      <c r="F18" s="35" t="s">
        <v>24</v>
      </c>
      <c r="G18" s="29"/>
      <c r="H18" s="11">
        <v>48000</v>
      </c>
      <c r="I18" s="11"/>
      <c r="J18" s="49"/>
    </row>
    <row r="19" spans="1:10" ht="32.25" customHeight="1">
      <c r="A19" s="5"/>
      <c r="B19" s="24" t="s">
        <v>47</v>
      </c>
      <c r="C19" s="48" t="s">
        <v>55</v>
      </c>
      <c r="D19" s="10" t="s">
        <v>65</v>
      </c>
      <c r="E19" s="35" t="s">
        <v>18</v>
      </c>
      <c r="F19" s="35" t="s">
        <v>24</v>
      </c>
      <c r="G19" s="29">
        <v>21000</v>
      </c>
      <c r="H19" s="11">
        <v>31500</v>
      </c>
      <c r="I19" s="11"/>
      <c r="J19" s="49"/>
    </row>
    <row r="20" spans="1:10" ht="131.25" customHeight="1">
      <c r="A20" s="5"/>
      <c r="B20" s="24" t="s">
        <v>32</v>
      </c>
      <c r="C20" s="44" t="s">
        <v>1</v>
      </c>
      <c r="D20" s="44" t="s">
        <v>74</v>
      </c>
      <c r="E20" s="45" t="s">
        <v>17</v>
      </c>
      <c r="F20" s="45" t="s">
        <v>25</v>
      </c>
      <c r="G20" s="46">
        <v>36000</v>
      </c>
      <c r="H20" s="47">
        <v>80000</v>
      </c>
      <c r="I20" s="4"/>
      <c r="J20" s="9"/>
    </row>
    <row r="21" spans="1:10" ht="45.75" customHeight="1">
      <c r="A21" s="5"/>
      <c r="B21" s="24" t="s">
        <v>12</v>
      </c>
      <c r="C21" s="48" t="s">
        <v>56</v>
      </c>
      <c r="D21" s="10" t="s">
        <v>57</v>
      </c>
      <c r="E21" s="35" t="s">
        <v>15</v>
      </c>
      <c r="F21" s="35" t="s">
        <v>24</v>
      </c>
      <c r="G21" s="29">
        <v>15000</v>
      </c>
      <c r="H21" s="11">
        <v>36000</v>
      </c>
      <c r="I21" s="11"/>
      <c r="J21" s="49"/>
    </row>
    <row r="22" spans="1:10" ht="10.5">
      <c r="A22" s="5"/>
      <c r="B22" s="21"/>
      <c r="C22" s="3"/>
      <c r="D22" s="3"/>
      <c r="E22" s="36"/>
      <c r="F22" s="36"/>
      <c r="G22" s="30"/>
      <c r="H22" s="4"/>
      <c r="I22" s="4"/>
      <c r="J22" s="9"/>
    </row>
    <row r="23" spans="1:11" s="57" customFormat="1" ht="19.5" customHeight="1">
      <c r="A23" s="58" t="s">
        <v>8</v>
      </c>
      <c r="B23" s="39"/>
      <c r="C23" s="59"/>
      <c r="D23" s="59"/>
      <c r="E23" s="40"/>
      <c r="F23" s="40"/>
      <c r="G23" s="60">
        <f>SUM(G24:G27)</f>
        <v>7400</v>
      </c>
      <c r="H23" s="61"/>
      <c r="I23" s="62">
        <f>SUM(H24:H27)</f>
        <v>440040</v>
      </c>
      <c r="J23" s="63">
        <f>I23/I$42</f>
        <v>0.2433714949394392</v>
      </c>
      <c r="K23" s="56"/>
    </row>
    <row r="24" spans="1:10" ht="115.5">
      <c r="A24" s="5"/>
      <c r="B24" s="22" t="s">
        <v>19</v>
      </c>
      <c r="C24" s="6" t="s">
        <v>58</v>
      </c>
      <c r="D24" s="6" t="s">
        <v>75</v>
      </c>
      <c r="E24" s="34" t="s">
        <v>16</v>
      </c>
      <c r="F24" s="34" t="s">
        <v>24</v>
      </c>
      <c r="G24" s="31">
        <v>4000</v>
      </c>
      <c r="H24" s="8">
        <v>260040</v>
      </c>
      <c r="I24" s="4"/>
      <c r="J24" s="9"/>
    </row>
    <row r="25" spans="1:10" ht="26.25" customHeight="1">
      <c r="A25" s="5"/>
      <c r="B25" s="24" t="s">
        <v>20</v>
      </c>
      <c r="C25" s="10" t="s">
        <v>2</v>
      </c>
      <c r="D25" s="10" t="s">
        <v>39</v>
      </c>
      <c r="E25" s="35" t="s">
        <v>15</v>
      </c>
      <c r="F25" s="35" t="s">
        <v>24</v>
      </c>
      <c r="G25" s="29">
        <v>0</v>
      </c>
      <c r="H25" s="11">
        <v>46000</v>
      </c>
      <c r="I25" s="4"/>
      <c r="J25" s="9"/>
    </row>
    <row r="26" spans="1:10" ht="69" customHeight="1">
      <c r="A26" s="5"/>
      <c r="B26" s="24" t="s">
        <v>21</v>
      </c>
      <c r="C26" s="10" t="s">
        <v>59</v>
      </c>
      <c r="D26" s="10" t="s">
        <v>76</v>
      </c>
      <c r="E26" s="35" t="s">
        <v>22</v>
      </c>
      <c r="F26" s="35" t="s">
        <v>25</v>
      </c>
      <c r="G26" s="29">
        <v>0</v>
      </c>
      <c r="H26" s="11">
        <v>100000</v>
      </c>
      <c r="I26" s="4"/>
      <c r="J26" s="9"/>
    </row>
    <row r="27" spans="1:10" ht="52.5">
      <c r="A27" s="5"/>
      <c r="B27" s="24" t="s">
        <v>23</v>
      </c>
      <c r="C27" s="10" t="s">
        <v>38</v>
      </c>
      <c r="D27" s="10" t="s">
        <v>60</v>
      </c>
      <c r="E27" s="35" t="s">
        <v>17</v>
      </c>
      <c r="F27" s="35" t="s">
        <v>84</v>
      </c>
      <c r="G27" s="29">
        <v>3400</v>
      </c>
      <c r="H27" s="11">
        <v>34000</v>
      </c>
      <c r="I27" s="4"/>
      <c r="J27" s="9"/>
    </row>
    <row r="28" spans="1:10" ht="10.5">
      <c r="A28" s="5"/>
      <c r="B28" s="21"/>
      <c r="C28" s="3"/>
      <c r="D28" s="3"/>
      <c r="E28" s="36"/>
      <c r="F28" s="36"/>
      <c r="G28" s="30"/>
      <c r="H28" s="4"/>
      <c r="I28" s="4"/>
      <c r="J28" s="9"/>
    </row>
    <row r="29" spans="1:11" s="57" customFormat="1" ht="19.5" customHeight="1">
      <c r="A29" s="58" t="s">
        <v>93</v>
      </c>
      <c r="B29" s="39"/>
      <c r="C29" s="59"/>
      <c r="D29" s="59"/>
      <c r="E29" s="40"/>
      <c r="F29" s="40"/>
      <c r="G29" s="60">
        <f>SUM(G30:G32)</f>
        <v>30000</v>
      </c>
      <c r="H29" s="61"/>
      <c r="I29" s="62">
        <f>SUM(H30:H32)</f>
        <v>142000</v>
      </c>
      <c r="J29" s="63">
        <f>I29/I$42</f>
        <v>0.07853547923234334</v>
      </c>
      <c r="K29" s="56"/>
    </row>
    <row r="30" spans="1:10" ht="26.25" customHeight="1">
      <c r="A30" s="5"/>
      <c r="B30" s="22" t="s">
        <v>62</v>
      </c>
      <c r="C30" s="6" t="s">
        <v>61</v>
      </c>
      <c r="D30" s="6" t="s">
        <v>77</v>
      </c>
      <c r="E30" s="34" t="s">
        <v>16</v>
      </c>
      <c r="F30" s="34" t="s">
        <v>24</v>
      </c>
      <c r="G30" s="31">
        <v>1200</v>
      </c>
      <c r="H30" s="8">
        <v>68000</v>
      </c>
      <c r="I30" s="4"/>
      <c r="J30" s="9"/>
    </row>
    <row r="31" spans="1:10" ht="29.25" customHeight="1">
      <c r="A31" s="5"/>
      <c r="B31" s="22" t="s">
        <v>64</v>
      </c>
      <c r="C31" s="6" t="s">
        <v>28</v>
      </c>
      <c r="D31" s="6" t="s">
        <v>66</v>
      </c>
      <c r="E31" s="34" t="s">
        <v>18</v>
      </c>
      <c r="F31" s="34" t="s">
        <v>24</v>
      </c>
      <c r="G31" s="31">
        <v>24000</v>
      </c>
      <c r="H31" s="8">
        <v>36000</v>
      </c>
      <c r="I31" s="4"/>
      <c r="J31" s="9"/>
    </row>
    <row r="32" spans="1:10" ht="92.25" customHeight="1">
      <c r="A32" s="5"/>
      <c r="B32" s="24" t="s">
        <v>30</v>
      </c>
      <c r="C32" s="10" t="s">
        <v>0</v>
      </c>
      <c r="D32" s="10" t="s">
        <v>78</v>
      </c>
      <c r="E32" s="35" t="s">
        <v>22</v>
      </c>
      <c r="F32" s="35" t="s">
        <v>25</v>
      </c>
      <c r="G32" s="29">
        <v>4800</v>
      </c>
      <c r="H32" s="11">
        <v>38000</v>
      </c>
      <c r="I32" s="4"/>
      <c r="J32" s="9"/>
    </row>
    <row r="33" spans="1:10" ht="10.5">
      <c r="A33" s="5"/>
      <c r="B33" s="21"/>
      <c r="C33" s="3"/>
      <c r="D33" s="3"/>
      <c r="E33" s="36"/>
      <c r="F33" s="36"/>
      <c r="G33" s="30"/>
      <c r="H33" s="4"/>
      <c r="I33" s="4"/>
      <c r="J33" s="9"/>
    </row>
    <row r="34" spans="1:11" s="57" customFormat="1" ht="19.5" customHeight="1">
      <c r="A34" s="58" t="s">
        <v>83</v>
      </c>
      <c r="B34" s="64" t="s">
        <v>86</v>
      </c>
      <c r="C34" s="59"/>
      <c r="D34" s="59"/>
      <c r="E34" s="40"/>
      <c r="F34" s="40"/>
      <c r="G34" s="60">
        <f>SUM(G35:G35)</f>
        <v>70000</v>
      </c>
      <c r="H34" s="61"/>
      <c r="I34" s="62">
        <f>SUM(H35:H35)</f>
        <v>97000</v>
      </c>
      <c r="J34" s="63">
        <f>I34/I$42</f>
        <v>0.053647475250262706</v>
      </c>
      <c r="K34" s="56"/>
    </row>
    <row r="35" spans="1:10" ht="84">
      <c r="A35" s="5"/>
      <c r="B35" s="24" t="s">
        <v>86</v>
      </c>
      <c r="C35" s="6" t="s">
        <v>88</v>
      </c>
      <c r="D35" s="10" t="s">
        <v>91</v>
      </c>
      <c r="E35" s="35" t="s">
        <v>15</v>
      </c>
      <c r="F35" s="35" t="s">
        <v>25</v>
      </c>
      <c r="G35" s="29">
        <v>70000</v>
      </c>
      <c r="H35" s="11">
        <v>97000</v>
      </c>
      <c r="I35" s="4"/>
      <c r="J35" s="9"/>
    </row>
    <row r="36" spans="1:10" ht="10.5">
      <c r="A36" s="5"/>
      <c r="B36" s="21"/>
      <c r="C36" s="6"/>
      <c r="D36" s="3"/>
      <c r="E36" s="36"/>
      <c r="F36" s="36"/>
      <c r="G36" s="30"/>
      <c r="H36" s="4"/>
      <c r="I36" s="4"/>
      <c r="J36" s="9"/>
    </row>
    <row r="37" spans="1:11" s="57" customFormat="1" ht="19.5" customHeight="1">
      <c r="A37" s="58" t="s">
        <v>98</v>
      </c>
      <c r="B37" s="39"/>
      <c r="C37" s="59"/>
      <c r="D37" s="59"/>
      <c r="E37" s="40"/>
      <c r="F37" s="40"/>
      <c r="G37" s="60">
        <f>SUM(G38:G39)</f>
        <v>0</v>
      </c>
      <c r="H37" s="61"/>
      <c r="I37" s="62">
        <f>SUM(H38:H40)</f>
        <v>202560</v>
      </c>
      <c r="J37" s="63">
        <f>I37/I$42</f>
        <v>0.1120292019246723</v>
      </c>
      <c r="K37" s="56"/>
    </row>
    <row r="38" spans="1:10" ht="85.5" customHeight="1">
      <c r="A38" s="5"/>
      <c r="B38" s="22" t="s">
        <v>96</v>
      </c>
      <c r="C38" s="6" t="s">
        <v>94</v>
      </c>
      <c r="D38" s="6" t="s">
        <v>90</v>
      </c>
      <c r="E38" s="34" t="s">
        <v>15</v>
      </c>
      <c r="F38" s="34" t="s">
        <v>25</v>
      </c>
      <c r="G38" s="31">
        <v>0</v>
      </c>
      <c r="H38" s="8">
        <v>36000</v>
      </c>
      <c r="I38" s="4"/>
      <c r="J38" s="9"/>
    </row>
    <row r="39" spans="1:10" ht="32.25" customHeight="1">
      <c r="A39" s="5"/>
      <c r="B39" s="22" t="s">
        <v>85</v>
      </c>
      <c r="C39" s="6" t="s">
        <v>95</v>
      </c>
      <c r="D39" s="6" t="s">
        <v>99</v>
      </c>
      <c r="E39" s="34" t="s">
        <v>15</v>
      </c>
      <c r="F39" s="34" t="s">
        <v>24</v>
      </c>
      <c r="G39" s="31">
        <v>0</v>
      </c>
      <c r="H39" s="8">
        <v>130400</v>
      </c>
      <c r="I39" s="4"/>
      <c r="J39" s="9"/>
    </row>
    <row r="40" spans="1:10" ht="36" customHeight="1">
      <c r="A40" s="5"/>
      <c r="B40" s="21" t="s">
        <v>87</v>
      </c>
      <c r="C40" s="6" t="s">
        <v>89</v>
      </c>
      <c r="D40" s="3" t="s">
        <v>92</v>
      </c>
      <c r="E40" s="36" t="s">
        <v>17</v>
      </c>
      <c r="F40" s="36"/>
      <c r="G40" s="30">
        <v>0</v>
      </c>
      <c r="H40" s="4">
        <v>36160</v>
      </c>
      <c r="I40" s="4"/>
      <c r="J40" s="9"/>
    </row>
    <row r="41" spans="1:10" ht="11.25" thickBot="1">
      <c r="A41" s="5"/>
      <c r="B41" s="21"/>
      <c r="C41" s="6"/>
      <c r="D41" s="3"/>
      <c r="E41" s="36"/>
      <c r="F41" s="36"/>
      <c r="G41" s="30"/>
      <c r="H41" s="4"/>
      <c r="I41" s="4"/>
      <c r="J41" s="9"/>
    </row>
    <row r="42" spans="1:10" ht="23.25" customHeight="1" thickBot="1" thickTop="1">
      <c r="A42" s="12"/>
      <c r="B42" s="20" t="s">
        <v>29</v>
      </c>
      <c r="C42" s="13"/>
      <c r="D42" s="13"/>
      <c r="E42" s="37"/>
      <c r="F42" s="37"/>
      <c r="G42" s="32">
        <f>SUM(G3,G11,G16,G23,G29,G34)</f>
        <v>209100</v>
      </c>
      <c r="H42" s="14"/>
      <c r="I42" s="15">
        <f>SUM(I3:I41)</f>
        <v>1808100</v>
      </c>
      <c r="J42" s="16">
        <f>I42/I$42</f>
        <v>1</v>
      </c>
    </row>
    <row r="43" spans="8:9" ht="10.5">
      <c r="H43" s="19"/>
      <c r="I43" s="19"/>
    </row>
    <row r="44" spans="8:9" ht="10.5">
      <c r="H44" s="19"/>
      <c r="I44" s="19"/>
    </row>
    <row r="45" spans="8:9" ht="10.5">
      <c r="H45" s="19"/>
      <c r="I45" s="19"/>
    </row>
    <row r="46" spans="8:9" ht="10.5">
      <c r="H46" s="19"/>
      <c r="I46" s="19"/>
    </row>
    <row r="47" spans="8:9" ht="10.5">
      <c r="H47" s="19"/>
      <c r="I47" s="19"/>
    </row>
    <row r="48" spans="8:9" ht="10.5">
      <c r="H48" s="19"/>
      <c r="I48" s="19"/>
    </row>
    <row r="49" spans="8:9" ht="10.5">
      <c r="H49" s="19"/>
      <c r="I49" s="19"/>
    </row>
    <row r="50" ht="10.5">
      <c r="I50" s="19"/>
    </row>
    <row r="51" ht="10.5">
      <c r="I51" s="19"/>
    </row>
    <row r="52" ht="10.5">
      <c r="I52" s="19"/>
    </row>
    <row r="53" ht="10.5">
      <c r="I53" s="19"/>
    </row>
    <row r="54" ht="10.5">
      <c r="I54" s="19"/>
    </row>
    <row r="55" ht="10.5">
      <c r="I55" s="19"/>
    </row>
  </sheetData>
  <sheetProtection/>
  <mergeCells count="8">
    <mergeCell ref="J1:J2"/>
    <mergeCell ref="A1:B2"/>
    <mergeCell ref="C1:C2"/>
    <mergeCell ref="D1:D2"/>
    <mergeCell ref="E1:E2"/>
    <mergeCell ref="F1:F2"/>
    <mergeCell ref="G1:G2"/>
    <mergeCell ref="H1:I1"/>
  </mergeCells>
  <printOptions horizontalCentered="1" verticalCentered="1"/>
  <pageMargins left="0.31496062992125984" right="0.3937007874015748" top="0.56" bottom="0.6" header="0.31496062992125984" footer="0.42"/>
  <pageSetup horizontalDpi="600" verticalDpi="600" orientation="landscape" paperSize="9" scale="64" r:id="rId1"/>
  <headerFooter alignWithMargins="0">
    <oddHeader>&amp;CProgetto definitivo Misura 6.2&amp;R&amp;"Arial,Corsivo"&amp;8ALLEGATO A)</oddHeader>
    <oddFooter>&amp;R&amp;P di &amp;N</oddFooter>
  </headerFooter>
  <rowBreaks count="2" manualBreakCount="2">
    <brk id="10" max="8" man="1"/>
    <brk id="2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6.2</dc:title>
  <dc:subject/>
  <dc:creator>Microsoft Corporation</dc:creator>
  <cp:keywords/>
  <dc:description/>
  <cp:lastModifiedBy>PC</cp:lastModifiedBy>
  <cp:lastPrinted>2006-11-15T19:48:18Z</cp:lastPrinted>
  <dcterms:created xsi:type="dcterms:W3CDTF">1996-11-05T10:16:36Z</dcterms:created>
  <dcterms:modified xsi:type="dcterms:W3CDTF">2006-11-16T21:10:07Z</dcterms:modified>
  <cp:category/>
  <cp:version/>
  <cp:contentType/>
  <cp:contentStatus/>
</cp:coreProperties>
</file>