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'Foglio1'!$A$1:$R$55</definedName>
  </definedNames>
  <calcPr fullCalcOnLoad="1"/>
</workbook>
</file>

<file path=xl/sharedStrings.xml><?xml version="1.0" encoding="utf-8"?>
<sst xmlns="http://schemas.openxmlformats.org/spreadsheetml/2006/main" count="295" uniqueCount="174">
  <si>
    <t>PROPONENTE</t>
  </si>
  <si>
    <t>INDIRIZZO</t>
  </si>
  <si>
    <t>C.N.R. - ISTITUTO DI STUDI SUI SISTEMI INTELLIGENTI PER L'AUTOMAZIONE (ISSIA)</t>
  </si>
  <si>
    <t>Via G. Amendola 122/D - 70126 BARI</t>
  </si>
  <si>
    <t>C.N.R. - ITIA</t>
  </si>
  <si>
    <t>Via Delle Magnolie, 4 - 70026 MODUGNO (BA)</t>
  </si>
  <si>
    <t>C.N.R. ISTITUTO PER LE TECNOLOGIE DELLA COSTRUZIONE - BARI (CNR-ITC)</t>
  </si>
  <si>
    <t>Strada Crocifisso 2/B - 70125 BARI</t>
  </si>
  <si>
    <t>CENTRO INTERNAZIONALE ALTI STUDI UNIVERSITARI - C.I.A.S.U. S.c.a.r.l.</t>
  </si>
  <si>
    <t>Via Giulio Petroni 15/F - 70122 BARI</t>
  </si>
  <si>
    <t>POLITECNICO DI BARI</t>
  </si>
  <si>
    <t>Via G. Amendola 126/B - 70125 BARI</t>
  </si>
  <si>
    <t>POLITECNICO DI BARI (DICA)</t>
  </si>
  <si>
    <t>Via Amendola 126/B - 70125 BARI</t>
  </si>
  <si>
    <t>POLITECNICO DI BARI - DIPARTIMENTO DI ARCHITETTURA E URBANISTICA (DAU)</t>
  </si>
  <si>
    <t>POLITECNICO DI BARI - DIPARTIMENTO DI ELETTROTECNICA ED ELETTRONICA (DEE)</t>
  </si>
  <si>
    <t>UNIVERSITA' DI BARI - CENTRO INTERDIPARTIMENTALE DI PSICOLOGIA DELLA SALUTE (CIPS)</t>
  </si>
  <si>
    <t>P.zza Giulio Cesare, 11 c/o Dip. Scienze neurol e psichiatriche, 70124 - BARI</t>
  </si>
  <si>
    <t>UNIVERSITA' DI BARI - CENTRO INTERDIPARTIMENTALE DI RICERCA SU METODOLOGIE E TECNOLIGE AMBIENTALI (METEA)</t>
  </si>
  <si>
    <t>Via Celso Ulpiani 27 - 70126 BARI</t>
  </si>
  <si>
    <t>UNIVERSITA' DI BARI - CENTRO INTERDIPARTIMENTALE DI SERVIZI PER LA MUSEOLOGIA SCIENTIFICA (CISMUS)</t>
  </si>
  <si>
    <t>Via Celso Ulpiani, 27 - BARI</t>
  </si>
  <si>
    <t>UNIVERSITA' DI BARI - CENTRO RETE PUGLIA</t>
  </si>
  <si>
    <t>Via Giulio Petroni 15/F.1 - 70124 BARI</t>
  </si>
  <si>
    <t>UNIVERSITA' DI BARI - DIPARTIMENTO DI BENI CULTURALI E SCIENZE DEL LINGUAGGIO (BCSL)</t>
  </si>
  <si>
    <t>P.zza Umberto 1 - 70121 BARI</t>
  </si>
  <si>
    <t>UNIVERSITA' DI BARI - DIPARTIMENTO DI CHIMICA</t>
  </si>
  <si>
    <t>Via Orabona 4 - 70126 BARI</t>
  </si>
  <si>
    <t>UNIVERSITA' DI BARI - DIPARTIMENTO DI INFORMATICA</t>
  </si>
  <si>
    <t>Via Orabona 4 - 70125 BARI</t>
  </si>
  <si>
    <t>UNIVERSITA' DI BARI - DIPARTIMENTO DI SCIENZE DELL'ANTICHITA'</t>
  </si>
  <si>
    <t xml:space="preserve">UNIVERSITA' DI BARI - DIPARTIMENTO DI SCIENZE GEOGRAFICHE E MERCEOLOGICHE </t>
  </si>
  <si>
    <t>Via Camillo Rosalba 53 - 70124 BARI</t>
  </si>
  <si>
    <t>UNIVERSITA' DI BARI - DIPARTIMENTO DI SCIENZE STORICHE E SOCIALI</t>
  </si>
  <si>
    <t>UNIVERSITA' DI BARI - FAC GIURISPRUDENZA - DIPARTIMENTO GIURIDICO DELLE ISTITUZIONI, AMMINISTRAZIONE E LIBERTA'</t>
  </si>
  <si>
    <t>P.zza Cesare Battisti, 1 - 70123 BARI</t>
  </si>
  <si>
    <t>UNIVERSITA' DI BARI - FAC. AGRARIA - DIPARTIMENTO PRO.GE.SA</t>
  </si>
  <si>
    <t>Via Amendola 165/A - 70121 BARI</t>
  </si>
  <si>
    <t>UNIVERSITA' DI BARI - DIPARTIMENTO SCIENZE STATISTICHE</t>
  </si>
  <si>
    <t>UNIVERSITA' DI BARI - DIPARTIMENTO DI STUDI AZIENDALI E GIUSPRIVATISTICI</t>
  </si>
  <si>
    <t>I.S.B.E.M. S.c.p.a</t>
  </si>
  <si>
    <t>s.s. 7 km 7,3 per Mesagne - 72100 BRINDISI</t>
  </si>
  <si>
    <t>CENTRO INTERNAZINALE DI RICERCHE AMBIENTALI "ANNA LINDH" (C.INT.R.A.)</t>
  </si>
  <si>
    <t>Via Trento 2/C - 71100 FOGGIA</t>
  </si>
  <si>
    <t>UNIVERSITA' DI FOGGIA</t>
  </si>
  <si>
    <t>via Gramsci - 71100 FOGGIA</t>
  </si>
  <si>
    <t>Via Gramsci, 89/91 - 71100 FOGGIA</t>
  </si>
  <si>
    <t>UNIVERSITA' DI FOGGIA - DIPARTIMENTO DI SCIENZE ECONOMICO AZIENDALI, GIURIDICHE, MERCEOLOGICHE E GEOGRAFICHE (SEAGMEG)</t>
  </si>
  <si>
    <t>Via IV Novembre 1 - 71100 FOGGIA</t>
  </si>
  <si>
    <t>CIRPS-CENTRO INTERUNIVERSITARIO DI RICERCA PER LO SVILUPPO SOSTENIBILE - SEZ REGIONALE PUGLIESE SEDE DI LECCE</t>
  </si>
  <si>
    <t>C/O UNILE-DIP SCIENZE E TECNOLOGIE BIOLOGICHE E AMBIENTALI - Via Monteroni - 73100 LECCE</t>
  </si>
  <si>
    <t>UNIVERSITA' DI LECCE - UFFICIO SOFT</t>
  </si>
  <si>
    <t>V.le Gallipoli 49 - 73100 LECCE</t>
  </si>
  <si>
    <t>UNIVERSITA' DI LECCE - DIPARTIMENTO BENI CULTURALI</t>
  </si>
  <si>
    <t>Via Birago 64 - 73100 LECCE</t>
  </si>
  <si>
    <t>UNIVERSITA' DI LECCE - DIPARTIMENTO DI INGEGNERIA DELL'INNOVAZIONE</t>
  </si>
  <si>
    <t>Via Monteroni - 73100 LECCE</t>
  </si>
  <si>
    <t>UNIVERSITA' DI LECCE</t>
  </si>
  <si>
    <t>Via Gallipoli, 49 73100 LECCE</t>
  </si>
  <si>
    <t xml:space="preserve">UNIVERSITA' DI LECCE - DIPARTIMENTO DI INGEGNERIA DELL'INNOVAZIONE </t>
  </si>
  <si>
    <t>Via per Monteroni - 73100 LECCE</t>
  </si>
  <si>
    <t>Via per Arnesano - 73100 LECCE</t>
  </si>
  <si>
    <t>UNIVERSITA' DI LECCE - DIPARTIMENTO DI MATEMATICA "ENNIO DE GIORGI"</t>
  </si>
  <si>
    <t>UNIVERSITA' DI LECCE - DIPARTIMENTO DI SCIENZE E TECNOLOGIE BIOLOGICHE ED AMBIENTALI - DI.S.Te.B.A.</t>
  </si>
  <si>
    <t>UNIVERSITA' DI LECCE - DIPARTIMENTO DI STUDI AZIENDALI, GIURIDICI ED AMBIENTALI</t>
  </si>
  <si>
    <t>ISTITUTO AGRONOMICO MEDITERRANEO DI BARI (IAMB)</t>
  </si>
  <si>
    <t>Via Ceglie, 9 - 70010 Valenzano (Ba)</t>
  </si>
  <si>
    <t>C.N.R. - UFFICIO II - SVILUPPO E APPLICAZONE DEI SISTEMI INFORMATIVI TERRITORIALI (SASIT)</t>
  </si>
  <si>
    <t>Piazzale Aldo Moro 7 - 00185 ROMA</t>
  </si>
  <si>
    <t>CONSORZIO INTERUNIVERSITARIO FORMAZIONE PER LA COMUNICAZIONE (FOR.COM.)</t>
  </si>
  <si>
    <t>Via Virgilio Orsini 17/a - 00192 ROMA</t>
  </si>
  <si>
    <t>CONSORZIO INTERUNIVERSITARIO NAZIONALE PER LA FISICA DELLE ATMOSFERE E IDROSFERE - CINFAI- UNICAM</t>
  </si>
  <si>
    <t>Via Viviano Venanzi 15 - 62032 CAMERINO (MC)</t>
  </si>
  <si>
    <t>ENEA - SEDE CENTRALE</t>
  </si>
  <si>
    <t>Lung. Grande Ammiraglio Thano di Revel 76 - 00196 ROMA</t>
  </si>
  <si>
    <t>UNIVERSITA' "G. D'ANNUNZIO" CHIETI PESCARA - DIPARTTIMENTO DI SCIENZE, STORIA DELL'ARCHITETTURA, RESTAURO E RAPPRESENTAZIONE</t>
  </si>
  <si>
    <t>Viale Pindaro 42 - 65127 PESCARA</t>
  </si>
  <si>
    <t>UNIVERSITA' DI ROMA "LA SAPIENZA" - DIPARTIMENTO IDRAULICA TRASPORTI E STRADE (DITS)</t>
  </si>
  <si>
    <t>Via Eudossiana 18 - 00184 ROMA</t>
  </si>
  <si>
    <t>UNIVERSITA' DI TORINO - DIPARTIMENTO DI INFORMATICA</t>
  </si>
  <si>
    <t>Corso Svizzera 185 - 10149 TORINO</t>
  </si>
  <si>
    <t>UNIVERSITA' TELEMATICA GUGLIELMO MARCONI</t>
  </si>
  <si>
    <t>Via Francesco De Sanctis,11 - 00195 ROMA</t>
  </si>
  <si>
    <t>AREA TEMATICA</t>
  </si>
  <si>
    <t>Acronimo progetto</t>
  </si>
  <si>
    <t>Costo progetto</t>
  </si>
  <si>
    <t>Contributo richiesto</t>
  </si>
  <si>
    <t>B</t>
  </si>
  <si>
    <t>SIAP</t>
  </si>
  <si>
    <t>C</t>
  </si>
  <si>
    <t>SIGREEN</t>
  </si>
  <si>
    <t>ALSIS</t>
  </si>
  <si>
    <t>A</t>
  </si>
  <si>
    <t>WEBMECUM</t>
  </si>
  <si>
    <t>VAL.TU.C.</t>
  </si>
  <si>
    <t>SIMOTEP</t>
  </si>
  <si>
    <t>TI3</t>
  </si>
  <si>
    <t>SIGMA</t>
  </si>
  <si>
    <t>PRINTI</t>
  </si>
  <si>
    <t>PARCHIDELLANIMA</t>
  </si>
  <si>
    <t>e-CICERO</t>
  </si>
  <si>
    <t>DIANA</t>
  </si>
  <si>
    <t>TECNOTUR</t>
  </si>
  <si>
    <t>SIGEMMEP</t>
  </si>
  <si>
    <t>PACPASSNA</t>
  </si>
  <si>
    <t>RESTART</t>
  </si>
  <si>
    <t>MED.IT@RT</t>
  </si>
  <si>
    <t>AQUISUM</t>
  </si>
  <si>
    <t>MONICA</t>
  </si>
  <si>
    <t>GENOMENA</t>
  </si>
  <si>
    <t>OPENPUGLIA</t>
  </si>
  <si>
    <t>e-PLINIO</t>
  </si>
  <si>
    <t>ATLAS</t>
  </si>
  <si>
    <t>SPRINT</t>
  </si>
  <si>
    <t>SIPART</t>
  </si>
  <si>
    <t>NIKI MOUSE</t>
  </si>
  <si>
    <t>Sis.Te.M.A.</t>
  </si>
  <si>
    <t>SISA3BEN</t>
  </si>
  <si>
    <t>DONNE INsuperABILI</t>
  </si>
  <si>
    <t>CYBERPARK 2000</t>
  </si>
  <si>
    <t>ITINERA</t>
  </si>
  <si>
    <t>SENTIERI INTELLIGENTI</t>
  </si>
  <si>
    <t>TWChannel</t>
  </si>
  <si>
    <t>SAILENT</t>
  </si>
  <si>
    <t>SIBECS</t>
  </si>
  <si>
    <t>SIMUS</t>
  </si>
  <si>
    <t>NETART</t>
  </si>
  <si>
    <t>SCEGLI PUGLIA</t>
  </si>
  <si>
    <t>TEMAR</t>
  </si>
  <si>
    <t>SPIN</t>
  </si>
  <si>
    <t>SWITCH</t>
  </si>
  <si>
    <t>PR.O.TEC.</t>
  </si>
  <si>
    <t>W.A.Y.</t>
  </si>
  <si>
    <t>APRO</t>
  </si>
  <si>
    <t>E.M.M.A.</t>
  </si>
  <si>
    <t>HERMES</t>
  </si>
  <si>
    <t>ARTICO</t>
  </si>
  <si>
    <t>TOUR NET</t>
  </si>
  <si>
    <t>m-PARK</t>
  </si>
  <si>
    <t>SIMBA</t>
  </si>
  <si>
    <t>Nessuna</t>
  </si>
  <si>
    <t>PUGLIALOG</t>
  </si>
  <si>
    <t>PUGLIAMAP</t>
  </si>
  <si>
    <t>MCM-Eg</t>
  </si>
  <si>
    <t>VALORIZZAZINE PATRIMONIO</t>
  </si>
  <si>
    <t>ID</t>
  </si>
  <si>
    <t>Valutatore</t>
  </si>
  <si>
    <t>Prof. Giorgio Alleva</t>
  </si>
  <si>
    <t>Prof.ssa Stefania Gigli Quilici</t>
  </si>
  <si>
    <t>Prof. Mario Morcellini</t>
  </si>
  <si>
    <t>Prof. Alfredo Ronchi</t>
  </si>
  <si>
    <t>Prof. Giuseppe Manfredi</t>
  </si>
  <si>
    <t>Prof. Mario, Aldo Toscano</t>
  </si>
  <si>
    <t>Prof. Roberto Palumbo</t>
  </si>
  <si>
    <t>N</t>
  </si>
  <si>
    <t>Prof Paolo Paolini</t>
  </si>
  <si>
    <t>Prof. Carlo Blasi</t>
  </si>
  <si>
    <t>Prof. Quirino Semeraro</t>
  </si>
  <si>
    <t>Totale</t>
  </si>
  <si>
    <t>Trasferibilità (15)</t>
  </si>
  <si>
    <t>Rilevanza 
(20)</t>
  </si>
  <si>
    <t>Completezza (10)</t>
  </si>
  <si>
    <t>Inabili (10)</t>
  </si>
  <si>
    <t>Qualità proponenti (15)</t>
  </si>
  <si>
    <t>Organizzazione progetto (20)</t>
  </si>
  <si>
    <t>Giovani (10)</t>
  </si>
  <si>
    <r>
      <t>Rilevanza (20)</t>
    </r>
    <r>
      <rPr>
        <sz val="8"/>
        <rFont val="Arial"/>
        <family val="2"/>
      </rPr>
      <t>:  Rilevanza e/o originalità dei risultati attesi anche alla luce del rilievo pubblico degli stessi, innovatività delle metodologie e soluzioni proposte</t>
    </r>
  </si>
  <si>
    <r>
      <t>Trasferibilità(15)</t>
    </r>
    <r>
      <rPr>
        <sz val="8"/>
        <rFont val="Arial"/>
        <family val="2"/>
      </rPr>
      <t>: Esemplarità e trasferibilità, ovvero possibilità di effettiva realizzazione d’esperienze e di diffusione dell’innovazione in ambito regionale.</t>
    </r>
  </si>
  <si>
    <r>
      <t>Completezza (10)</t>
    </r>
    <r>
      <rPr>
        <sz val="8"/>
        <rFont val="Arial"/>
        <family val="2"/>
      </rPr>
      <t>: Completezza (copertura degli argomenti) e il corretto bilanciamento delle funzioni e attività previste nella proposta rispetto agli obiettivi perseguiti tramite il progetto pilota</t>
    </r>
  </si>
  <si>
    <r>
      <t>Inabili (10)</t>
    </r>
    <r>
      <rPr>
        <sz val="8"/>
        <rFont val="Arial"/>
        <family val="2"/>
      </rPr>
      <t>: Grado di coinvolgimento nel progetto  delle categorie  diversamente abili</t>
    </r>
  </si>
  <si>
    <r>
      <t>Qualità dei proponenti (15)</t>
    </r>
    <r>
      <rPr>
        <sz val="8"/>
        <rFont val="Arial"/>
        <family val="2"/>
      </rPr>
      <t>: Qualità scientifica dei soggetti proponenti e capacità di attivare sinergie tra i soggetti interessati alla realizzazione del Progetto Pilota (imprese, Enti, Istituzioni, Università, Poli tecnologici e Centri di ricerca)</t>
    </r>
  </si>
  <si>
    <r>
      <t>Organizzazione (20)</t>
    </r>
    <r>
      <rPr>
        <sz val="8"/>
        <rFont val="Arial"/>
        <family val="2"/>
      </rPr>
      <t>: L’adeguatezza e qualità dell’organizzazione proposta per realizzare le attività (modello organizzativo, quantità e qualità delle risorse impiegate, infrastrutture, etc…)</t>
    </r>
  </si>
  <si>
    <r>
      <t>Giovani (10)</t>
    </r>
    <r>
      <rPr>
        <sz val="8"/>
        <rFont val="Arial"/>
        <family val="2"/>
      </rPr>
      <t>: Grado di coinvolgimento nel progetto di giovani ricercatori e sostegno al principio delle pari opportunità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</si>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</sst>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:R55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19.421875" style="0" customWidth="1"/>
    <col min="5" max="5" width="18.8515625" style="0" customWidth="1"/>
    <col min="6" max="6" width="10.57421875" style="0" customWidth="1"/>
    <col min="7" max="7" width="12.421875" style="0" customWidth="1"/>
    <col min="8" max="9" width="11.8515625" style="0" customWidth="1"/>
    <col min="10" max="10" width="14.7109375" style="0" customWidth="1"/>
    <col min="11" max="12" width="7.00390625" style="0" customWidth="1"/>
    <col min="13" max="13" width="6.7109375" style="0" customWidth="1"/>
    <col min="14" max="14" width="6.8515625" style="0" customWidth="1"/>
    <col min="15" max="15" width="6.7109375" style="0" customWidth="1"/>
    <col min="16" max="16" width="7.28125" style="0" customWidth="1"/>
    <col min="17" max="17" width="7.140625" style="0" customWidth="1"/>
    <col min="18" max="18" width="7.421875" style="0" customWidth="1"/>
  </cols>
  <sheetData>
    <row r="1" spans="1:18" s="10" customFormat="1" ht="45">
      <c r="A1" s="1" t="s">
        <v>154</v>
      </c>
      <c r="B1" s="1" t="s">
        <v>145</v>
      </c>
      <c r="C1" s="1" t="s">
        <v>83</v>
      </c>
      <c r="D1" s="1" t="s">
        <v>0</v>
      </c>
      <c r="E1" s="1" t="s">
        <v>1</v>
      </c>
      <c r="F1" s="1" t="s">
        <v>84</v>
      </c>
      <c r="G1" s="4" t="s">
        <v>85</v>
      </c>
      <c r="H1" s="4" t="s">
        <v>86</v>
      </c>
      <c r="I1" s="4"/>
      <c r="J1" s="1" t="s">
        <v>146</v>
      </c>
      <c r="K1" s="12" t="s">
        <v>160</v>
      </c>
      <c r="L1" s="12" t="s">
        <v>159</v>
      </c>
      <c r="M1" s="12" t="s">
        <v>161</v>
      </c>
      <c r="N1" s="12" t="s">
        <v>162</v>
      </c>
      <c r="O1" s="12" t="s">
        <v>163</v>
      </c>
      <c r="P1" s="12" t="s">
        <v>164</v>
      </c>
      <c r="Q1" s="12" t="s">
        <v>165</v>
      </c>
      <c r="R1" s="12" t="s">
        <v>158</v>
      </c>
    </row>
    <row r="2" spans="1:18" s="10" customFormat="1" ht="56.25">
      <c r="A2" s="5" t="e">
        <f aca="true" t="shared" si="0" ref="A2:A42">+A1+1</f>
        <v>#VALUE!</v>
      </c>
      <c r="B2" s="1">
        <v>46</v>
      </c>
      <c r="C2" s="5" t="s">
        <v>92</v>
      </c>
      <c r="D2" s="2" t="s">
        <v>69</v>
      </c>
      <c r="E2" s="2" t="s">
        <v>70</v>
      </c>
      <c r="F2" s="5" t="s">
        <v>135</v>
      </c>
      <c r="G2" s="6">
        <v>797400</v>
      </c>
      <c r="H2" s="6">
        <v>637920</v>
      </c>
      <c r="I2" s="21">
        <f>H2</f>
        <v>637920</v>
      </c>
      <c r="J2" s="2" t="s">
        <v>150</v>
      </c>
      <c r="K2" s="11">
        <v>20</v>
      </c>
      <c r="L2" s="11">
        <v>15</v>
      </c>
      <c r="M2" s="11">
        <v>10</v>
      </c>
      <c r="N2" s="11">
        <v>10</v>
      </c>
      <c r="O2" s="11">
        <v>15</v>
      </c>
      <c r="P2" s="11">
        <v>20</v>
      </c>
      <c r="Q2" s="11">
        <v>10</v>
      </c>
      <c r="R2" s="11">
        <f>SUBTOTAL(9,K2:Q2)</f>
        <v>100</v>
      </c>
    </row>
    <row r="3" spans="1:18" s="10" customFormat="1" ht="33.75">
      <c r="A3" s="5" t="e">
        <f t="shared" si="0"/>
        <v>#VALUE!</v>
      </c>
      <c r="B3" s="1">
        <v>19</v>
      </c>
      <c r="C3" s="5" t="s">
        <v>87</v>
      </c>
      <c r="D3" s="2" t="s">
        <v>28</v>
      </c>
      <c r="E3" s="2" t="s">
        <v>29</v>
      </c>
      <c r="F3" s="5" t="s">
        <v>108</v>
      </c>
      <c r="G3" s="6">
        <v>997650</v>
      </c>
      <c r="H3" s="6">
        <v>798120</v>
      </c>
      <c r="I3" s="21">
        <f>I2+H3</f>
        <v>1436040</v>
      </c>
      <c r="J3" s="2" t="s">
        <v>157</v>
      </c>
      <c r="K3" s="16">
        <v>20</v>
      </c>
      <c r="L3" s="16">
        <v>15</v>
      </c>
      <c r="M3" s="16">
        <v>10</v>
      </c>
      <c r="N3" s="16">
        <v>10</v>
      </c>
      <c r="O3" s="16">
        <v>15</v>
      </c>
      <c r="P3" s="16">
        <v>20</v>
      </c>
      <c r="Q3" s="16">
        <v>10</v>
      </c>
      <c r="R3" s="17">
        <v>100</v>
      </c>
    </row>
    <row r="4" spans="1:18" s="10" customFormat="1" ht="33.75">
      <c r="A4" s="5" t="e">
        <f t="shared" si="0"/>
        <v>#VALUE!</v>
      </c>
      <c r="B4" s="1">
        <v>20</v>
      </c>
      <c r="C4" s="5" t="s">
        <v>92</v>
      </c>
      <c r="D4" s="2" t="s">
        <v>28</v>
      </c>
      <c r="E4" s="2" t="s">
        <v>29</v>
      </c>
      <c r="F4" s="5" t="s">
        <v>109</v>
      </c>
      <c r="G4" s="6">
        <v>1800000</v>
      </c>
      <c r="H4" s="6">
        <v>1440000</v>
      </c>
      <c r="I4" s="21">
        <f aca="true" t="shared" si="1" ref="I4:I55">I3+H4</f>
        <v>2876040</v>
      </c>
      <c r="J4" s="2" t="s">
        <v>155</v>
      </c>
      <c r="K4" s="11">
        <v>15</v>
      </c>
      <c r="L4" s="11">
        <v>15</v>
      </c>
      <c r="M4" s="11">
        <v>10</v>
      </c>
      <c r="N4" s="11">
        <v>10</v>
      </c>
      <c r="O4" s="11">
        <v>13</v>
      </c>
      <c r="P4" s="11">
        <v>20</v>
      </c>
      <c r="Q4" s="11">
        <v>10</v>
      </c>
      <c r="R4" s="18">
        <f>SUBTOTAL(9,K4:Q4)</f>
        <v>93</v>
      </c>
    </row>
    <row r="5" spans="1:18" s="10" customFormat="1" ht="45">
      <c r="A5" s="5" t="e">
        <f t="shared" si="0"/>
        <v>#VALUE!</v>
      </c>
      <c r="B5" s="1">
        <v>23</v>
      </c>
      <c r="C5" s="5" t="s">
        <v>92</v>
      </c>
      <c r="D5" s="2" t="s">
        <v>33</v>
      </c>
      <c r="E5" s="2" t="s">
        <v>25</v>
      </c>
      <c r="F5" s="5" t="s">
        <v>112</v>
      </c>
      <c r="G5" s="6">
        <v>2000000</v>
      </c>
      <c r="H5" s="6">
        <v>1600000</v>
      </c>
      <c r="I5" s="21">
        <f t="shared" si="1"/>
        <v>4476040</v>
      </c>
      <c r="J5" s="2" t="s">
        <v>148</v>
      </c>
      <c r="K5" s="11">
        <v>15</v>
      </c>
      <c r="L5" s="11">
        <v>15</v>
      </c>
      <c r="M5" s="11">
        <v>5</v>
      </c>
      <c r="N5" s="11">
        <v>10</v>
      </c>
      <c r="O5" s="11">
        <v>15</v>
      </c>
      <c r="P5" s="11">
        <v>20</v>
      </c>
      <c r="Q5" s="11">
        <v>10</v>
      </c>
      <c r="R5" s="18">
        <f>SUBTOTAL(9,K5:Q5)</f>
        <v>90</v>
      </c>
    </row>
    <row r="6" spans="1:18" s="10" customFormat="1" ht="22.5">
      <c r="A6" s="5" t="e">
        <f>+A5+1</f>
        <v>#VALUE!</v>
      </c>
      <c r="B6" s="1">
        <v>3</v>
      </c>
      <c r="C6" s="5" t="s">
        <v>87</v>
      </c>
      <c r="D6" s="2" t="s">
        <v>4</v>
      </c>
      <c r="E6" s="2" t="s">
        <v>5</v>
      </c>
      <c r="F6" s="5" t="s">
        <v>91</v>
      </c>
      <c r="G6" s="6">
        <v>427600</v>
      </c>
      <c r="H6" s="6">
        <v>342000</v>
      </c>
      <c r="I6" s="21">
        <f t="shared" si="1"/>
        <v>4818040</v>
      </c>
      <c r="J6" s="2" t="s">
        <v>147</v>
      </c>
      <c r="K6" s="15">
        <v>20</v>
      </c>
      <c r="L6" s="15">
        <v>15</v>
      </c>
      <c r="M6" s="15">
        <v>10</v>
      </c>
      <c r="N6" s="15">
        <v>0</v>
      </c>
      <c r="O6" s="15">
        <v>15</v>
      </c>
      <c r="P6" s="15">
        <v>20</v>
      </c>
      <c r="Q6" s="15">
        <v>10</v>
      </c>
      <c r="R6" s="19">
        <f>SUBTOTAL(9,K6:Q6)</f>
        <v>90</v>
      </c>
    </row>
    <row r="7" spans="1:18" s="10" customFormat="1" ht="22.5">
      <c r="A7" s="5" t="e">
        <f t="shared" si="0"/>
        <v>#VALUE!</v>
      </c>
      <c r="B7" s="1">
        <v>6</v>
      </c>
      <c r="C7" s="5" t="s">
        <v>87</v>
      </c>
      <c r="D7" s="2" t="s">
        <v>10</v>
      </c>
      <c r="E7" s="2" t="s">
        <v>11</v>
      </c>
      <c r="F7" s="5" t="s">
        <v>95</v>
      </c>
      <c r="G7" s="6">
        <v>1687270</v>
      </c>
      <c r="H7" s="6">
        <v>1265450</v>
      </c>
      <c r="I7" s="21">
        <f t="shared" si="1"/>
        <v>6083490</v>
      </c>
      <c r="J7" s="2" t="s">
        <v>147</v>
      </c>
      <c r="K7" s="15">
        <v>20</v>
      </c>
      <c r="L7" s="15">
        <v>10</v>
      </c>
      <c r="M7" s="15">
        <v>5</v>
      </c>
      <c r="N7" s="15">
        <v>10</v>
      </c>
      <c r="O7" s="15">
        <v>15</v>
      </c>
      <c r="P7" s="15">
        <v>20</v>
      </c>
      <c r="Q7" s="15">
        <v>10</v>
      </c>
      <c r="R7" s="19">
        <f>SUBTOTAL(9,K7:Q7)</f>
        <v>90</v>
      </c>
    </row>
    <row r="8" spans="1:18" s="10" customFormat="1" ht="33.75">
      <c r="A8" s="5" t="e">
        <f t="shared" si="0"/>
        <v>#VALUE!</v>
      </c>
      <c r="B8" s="1">
        <v>18</v>
      </c>
      <c r="C8" s="5" t="s">
        <v>87</v>
      </c>
      <c r="D8" s="2" t="s">
        <v>26</v>
      </c>
      <c r="E8" s="2" t="s">
        <v>27</v>
      </c>
      <c r="F8" s="5" t="s">
        <v>107</v>
      </c>
      <c r="G8" s="6">
        <v>770000</v>
      </c>
      <c r="H8" s="6">
        <v>616000</v>
      </c>
      <c r="I8" s="21">
        <f t="shared" si="1"/>
        <v>6699490</v>
      </c>
      <c r="J8" s="2" t="s">
        <v>147</v>
      </c>
      <c r="K8" s="15">
        <v>20</v>
      </c>
      <c r="L8" s="15">
        <v>15</v>
      </c>
      <c r="M8" s="15">
        <v>10</v>
      </c>
      <c r="N8" s="15"/>
      <c r="O8" s="15">
        <v>15</v>
      </c>
      <c r="P8" s="15">
        <v>20</v>
      </c>
      <c r="Q8" s="15">
        <v>10</v>
      </c>
      <c r="R8" s="19">
        <f>SUBTOTAL(9,K8:Q8)</f>
        <v>90</v>
      </c>
    </row>
    <row r="9" spans="1:18" s="10" customFormat="1" ht="45">
      <c r="A9" s="5" t="e">
        <f t="shared" si="0"/>
        <v>#VALUE!</v>
      </c>
      <c r="B9" s="1">
        <v>40</v>
      </c>
      <c r="C9" s="5" t="s">
        <v>87</v>
      </c>
      <c r="D9" s="2" t="s">
        <v>59</v>
      </c>
      <c r="E9" s="2" t="s">
        <v>61</v>
      </c>
      <c r="F9" s="5" t="s">
        <v>129</v>
      </c>
      <c r="G9" s="6">
        <v>1999600</v>
      </c>
      <c r="H9" s="6">
        <v>1598600</v>
      </c>
      <c r="I9" s="21">
        <f t="shared" si="1"/>
        <v>8298090</v>
      </c>
      <c r="J9" s="2" t="s">
        <v>157</v>
      </c>
      <c r="K9" s="16">
        <v>15</v>
      </c>
      <c r="L9" s="16">
        <v>15</v>
      </c>
      <c r="M9" s="16">
        <v>5</v>
      </c>
      <c r="N9" s="16">
        <v>10</v>
      </c>
      <c r="O9" s="16">
        <v>15</v>
      </c>
      <c r="P9" s="16">
        <v>20</v>
      </c>
      <c r="Q9" s="16">
        <v>10</v>
      </c>
      <c r="R9" s="17">
        <v>90</v>
      </c>
    </row>
    <row r="10" spans="1:18" s="10" customFormat="1" ht="45">
      <c r="A10" s="5" t="e">
        <f t="shared" si="0"/>
        <v>#VALUE!</v>
      </c>
      <c r="B10" s="1">
        <v>12</v>
      </c>
      <c r="C10" s="5" t="s">
        <v>89</v>
      </c>
      <c r="D10" s="2" t="s">
        <v>15</v>
      </c>
      <c r="E10" s="2" t="s">
        <v>11</v>
      </c>
      <c r="F10" s="5" t="s">
        <v>101</v>
      </c>
      <c r="G10" s="6">
        <v>1733725</v>
      </c>
      <c r="H10" s="6">
        <v>1386980</v>
      </c>
      <c r="I10" s="21">
        <f t="shared" si="1"/>
        <v>9685070</v>
      </c>
      <c r="J10" s="2" t="s">
        <v>150</v>
      </c>
      <c r="K10" s="11">
        <v>20</v>
      </c>
      <c r="L10" s="11">
        <v>15</v>
      </c>
      <c r="M10" s="11">
        <v>10</v>
      </c>
      <c r="N10" s="11">
        <v>0</v>
      </c>
      <c r="O10" s="11">
        <v>15</v>
      </c>
      <c r="P10" s="11">
        <v>20</v>
      </c>
      <c r="Q10" s="11">
        <v>10</v>
      </c>
      <c r="R10" s="11">
        <f>SUBTOTAL(9,K10:Q10)</f>
        <v>90</v>
      </c>
    </row>
    <row r="11" spans="1:18" s="10" customFormat="1" ht="22.5">
      <c r="A11" s="5" t="e">
        <f t="shared" si="0"/>
        <v>#VALUE!</v>
      </c>
      <c r="B11" s="1">
        <v>31</v>
      </c>
      <c r="C11" s="5" t="s">
        <v>92</v>
      </c>
      <c r="D11" s="2" t="s">
        <v>44</v>
      </c>
      <c r="E11" s="2" t="s">
        <v>46</v>
      </c>
      <c r="F11" s="5" t="s">
        <v>120</v>
      </c>
      <c r="G11" s="6">
        <v>1700000</v>
      </c>
      <c r="H11" s="6">
        <v>1360000</v>
      </c>
      <c r="I11" s="6">
        <f t="shared" si="1"/>
        <v>11045070</v>
      </c>
      <c r="J11" s="2" t="s">
        <v>151</v>
      </c>
      <c r="K11" s="11">
        <v>20</v>
      </c>
      <c r="L11" s="11">
        <v>15</v>
      </c>
      <c r="M11" s="11">
        <v>10</v>
      </c>
      <c r="N11" s="11">
        <v>8</v>
      </c>
      <c r="O11" s="11">
        <v>15</v>
      </c>
      <c r="P11" s="11">
        <v>16</v>
      </c>
      <c r="Q11" s="11">
        <v>4</v>
      </c>
      <c r="R11" s="18">
        <f>SUBTOTAL(9,K11:Q11)</f>
        <v>88</v>
      </c>
    </row>
    <row r="12" spans="1:18" s="10" customFormat="1" ht="22.5">
      <c r="A12" s="5" t="e">
        <f t="shared" si="0"/>
        <v>#VALUE!</v>
      </c>
      <c r="B12" s="1">
        <v>37</v>
      </c>
      <c r="C12" s="5" t="s">
        <v>92</v>
      </c>
      <c r="D12" s="2" t="s">
        <v>57</v>
      </c>
      <c r="E12" s="2" t="s">
        <v>58</v>
      </c>
      <c r="F12" s="5" t="s">
        <v>126</v>
      </c>
      <c r="G12" s="6">
        <v>1968500</v>
      </c>
      <c r="H12" s="6">
        <v>1574800</v>
      </c>
      <c r="I12" s="6">
        <f t="shared" si="1"/>
        <v>12619870</v>
      </c>
      <c r="J12" s="2" t="s">
        <v>149</v>
      </c>
      <c r="K12" s="11">
        <v>20</v>
      </c>
      <c r="L12" s="11">
        <v>15</v>
      </c>
      <c r="M12" s="11">
        <v>10</v>
      </c>
      <c r="N12" s="11">
        <v>7</v>
      </c>
      <c r="O12" s="11">
        <v>15</v>
      </c>
      <c r="P12" s="11">
        <v>17</v>
      </c>
      <c r="Q12" s="11">
        <v>4</v>
      </c>
      <c r="R12" s="18">
        <f>SUBTOTAL(9,K12:Q12)</f>
        <v>88</v>
      </c>
    </row>
    <row r="13" spans="1:18" s="10" customFormat="1" ht="33.75">
      <c r="A13" s="5" t="e">
        <f t="shared" si="0"/>
        <v>#VALUE!</v>
      </c>
      <c r="B13" s="1">
        <v>26</v>
      </c>
      <c r="C13" s="5" t="s">
        <v>92</v>
      </c>
      <c r="D13" s="2" t="s">
        <v>38</v>
      </c>
      <c r="E13" s="2" t="s">
        <v>32</v>
      </c>
      <c r="F13" s="5" t="s">
        <v>115</v>
      </c>
      <c r="G13" s="6">
        <v>1250000</v>
      </c>
      <c r="H13" s="6">
        <v>1000000</v>
      </c>
      <c r="I13" s="6">
        <f t="shared" si="1"/>
        <v>13619870</v>
      </c>
      <c r="J13" s="2" t="s">
        <v>151</v>
      </c>
      <c r="K13" s="11">
        <v>20</v>
      </c>
      <c r="L13" s="11">
        <v>15</v>
      </c>
      <c r="M13" s="11">
        <v>10</v>
      </c>
      <c r="N13" s="11">
        <v>8</v>
      </c>
      <c r="O13" s="11">
        <v>15</v>
      </c>
      <c r="P13" s="11">
        <v>15</v>
      </c>
      <c r="Q13" s="11">
        <v>3</v>
      </c>
      <c r="R13" s="18">
        <f>SUBTOTAL(9,K13:Q13)</f>
        <v>86</v>
      </c>
    </row>
    <row r="14" spans="1:18" s="10" customFormat="1" ht="45">
      <c r="A14" s="5">
        <v>1</v>
      </c>
      <c r="B14" s="1">
        <v>1</v>
      </c>
      <c r="C14" s="5" t="s">
        <v>87</v>
      </c>
      <c r="D14" s="2" t="s">
        <v>2</v>
      </c>
      <c r="E14" s="2" t="s">
        <v>3</v>
      </c>
      <c r="F14" s="5" t="s">
        <v>88</v>
      </c>
      <c r="G14" s="6">
        <v>572340</v>
      </c>
      <c r="H14" s="6">
        <v>457870</v>
      </c>
      <c r="I14" s="6">
        <f t="shared" si="1"/>
        <v>14077740</v>
      </c>
      <c r="J14" s="2" t="s">
        <v>147</v>
      </c>
      <c r="K14" s="15">
        <v>20</v>
      </c>
      <c r="L14" s="15">
        <v>15</v>
      </c>
      <c r="M14" s="15">
        <v>10</v>
      </c>
      <c r="N14" s="15">
        <v>0</v>
      </c>
      <c r="O14" s="15">
        <v>15</v>
      </c>
      <c r="P14" s="15">
        <v>20</v>
      </c>
      <c r="Q14" s="15">
        <v>5</v>
      </c>
      <c r="R14" s="19">
        <f>SUBTOTAL(9,K14:Q14)</f>
        <v>85</v>
      </c>
    </row>
    <row r="15" spans="1:18" s="10" customFormat="1" ht="56.25">
      <c r="A15" s="5">
        <f t="shared" si="0"/>
        <v>2</v>
      </c>
      <c r="B15" s="1">
        <v>50</v>
      </c>
      <c r="C15" s="5" t="s">
        <v>87</v>
      </c>
      <c r="D15" s="2" t="s">
        <v>77</v>
      </c>
      <c r="E15" s="2" t="s">
        <v>78</v>
      </c>
      <c r="F15" s="5" t="s">
        <v>139</v>
      </c>
      <c r="G15" s="6">
        <v>2000000</v>
      </c>
      <c r="H15" s="6">
        <v>1600000</v>
      </c>
      <c r="I15" s="6">
        <f t="shared" si="1"/>
        <v>15677740</v>
      </c>
      <c r="J15" s="2" t="s">
        <v>151</v>
      </c>
      <c r="K15" s="15">
        <v>20</v>
      </c>
      <c r="L15" s="15">
        <v>15</v>
      </c>
      <c r="M15" s="15">
        <v>10</v>
      </c>
      <c r="N15" s="15">
        <v>7</v>
      </c>
      <c r="O15" s="15">
        <v>15</v>
      </c>
      <c r="P15" s="15">
        <v>16</v>
      </c>
      <c r="Q15" s="15">
        <v>2</v>
      </c>
      <c r="R15" s="18">
        <f>SUBTOTAL(9,K15:Q15)</f>
        <v>85</v>
      </c>
    </row>
    <row r="16" spans="1:18" s="10" customFormat="1" ht="45">
      <c r="A16" s="5">
        <v>1</v>
      </c>
      <c r="B16" s="1">
        <v>4</v>
      </c>
      <c r="C16" s="5" t="s">
        <v>92</v>
      </c>
      <c r="D16" s="2" t="s">
        <v>6</v>
      </c>
      <c r="E16" s="2" t="s">
        <v>7</v>
      </c>
      <c r="F16" s="5" t="s">
        <v>93</v>
      </c>
      <c r="G16" s="6">
        <v>2000000</v>
      </c>
      <c r="H16" s="6">
        <v>1600000</v>
      </c>
      <c r="I16" s="6">
        <f t="shared" si="1"/>
        <v>17277740</v>
      </c>
      <c r="J16" s="2" t="s">
        <v>153</v>
      </c>
      <c r="K16" s="16">
        <v>18</v>
      </c>
      <c r="L16" s="16">
        <v>13</v>
      </c>
      <c r="M16" s="16">
        <v>8</v>
      </c>
      <c r="N16" s="16">
        <v>7</v>
      </c>
      <c r="O16" s="16">
        <v>14</v>
      </c>
      <c r="P16" s="16">
        <v>18</v>
      </c>
      <c r="Q16" s="16">
        <v>6</v>
      </c>
      <c r="R16" s="18">
        <f>SUBTOTAL(9,K16:Q16)</f>
        <v>84</v>
      </c>
    </row>
    <row r="17" spans="1:18" s="10" customFormat="1" ht="45">
      <c r="A17" s="5">
        <f t="shared" si="0"/>
        <v>2</v>
      </c>
      <c r="B17" s="1">
        <v>17</v>
      </c>
      <c r="C17" s="5" t="s">
        <v>92</v>
      </c>
      <c r="D17" s="2" t="s">
        <v>24</v>
      </c>
      <c r="E17" s="2" t="s">
        <v>25</v>
      </c>
      <c r="F17" s="7" t="s">
        <v>106</v>
      </c>
      <c r="G17" s="6">
        <v>1993201.26</v>
      </c>
      <c r="H17" s="6">
        <v>1594561.01</v>
      </c>
      <c r="I17" s="6">
        <f t="shared" si="1"/>
        <v>18872301.01</v>
      </c>
      <c r="J17" s="20" t="s">
        <v>153</v>
      </c>
      <c r="K17" s="11">
        <v>19</v>
      </c>
      <c r="L17" s="11">
        <v>14</v>
      </c>
      <c r="M17" s="11">
        <v>9</v>
      </c>
      <c r="N17" s="11">
        <v>8</v>
      </c>
      <c r="O17" s="11">
        <v>14</v>
      </c>
      <c r="P17" s="11">
        <v>17</v>
      </c>
      <c r="Q17" s="11">
        <v>3</v>
      </c>
      <c r="R17" s="18">
        <f>SUBTOTAL(9,K17:Q17)</f>
        <v>84</v>
      </c>
    </row>
    <row r="18" spans="1:18" s="10" customFormat="1" ht="45">
      <c r="A18" s="5">
        <f t="shared" si="0"/>
        <v>3</v>
      </c>
      <c r="B18" s="1">
        <v>38</v>
      </c>
      <c r="C18" s="5" t="s">
        <v>92</v>
      </c>
      <c r="D18" s="2" t="s">
        <v>59</v>
      </c>
      <c r="E18" s="2" t="s">
        <v>60</v>
      </c>
      <c r="F18" s="5" t="s">
        <v>127</v>
      </c>
      <c r="G18" s="6">
        <v>1800000</v>
      </c>
      <c r="H18" s="6">
        <v>1440000</v>
      </c>
      <c r="I18" s="6">
        <f t="shared" si="1"/>
        <v>20312301.01</v>
      </c>
      <c r="J18" s="2" t="s">
        <v>149</v>
      </c>
      <c r="K18" s="11">
        <v>18</v>
      </c>
      <c r="L18" s="11">
        <v>15</v>
      </c>
      <c r="M18" s="11">
        <v>10</v>
      </c>
      <c r="N18" s="11">
        <v>6</v>
      </c>
      <c r="O18" s="11">
        <v>12</v>
      </c>
      <c r="P18" s="11">
        <v>13</v>
      </c>
      <c r="Q18" s="11">
        <v>10</v>
      </c>
      <c r="R18" s="18">
        <f>SUBTOTAL(9,K18:Q18)</f>
        <v>84</v>
      </c>
    </row>
    <row r="19" spans="1:18" s="10" customFormat="1" ht="45">
      <c r="A19" s="5">
        <f t="shared" si="0"/>
        <v>4</v>
      </c>
      <c r="B19" s="1">
        <v>10</v>
      </c>
      <c r="C19" s="5" t="s">
        <v>89</v>
      </c>
      <c r="D19" s="2" t="s">
        <v>14</v>
      </c>
      <c r="E19" s="2" t="s">
        <v>13</v>
      </c>
      <c r="F19" s="5" t="s">
        <v>99</v>
      </c>
      <c r="G19" s="6">
        <v>1995761.44</v>
      </c>
      <c r="H19" s="6">
        <v>1596609.15</v>
      </c>
      <c r="I19" s="6">
        <f t="shared" si="1"/>
        <v>21908910.16</v>
      </c>
      <c r="J19" s="2" t="s">
        <v>149</v>
      </c>
      <c r="K19" s="11">
        <v>18</v>
      </c>
      <c r="L19" s="11">
        <v>13</v>
      </c>
      <c r="M19" s="11">
        <v>10</v>
      </c>
      <c r="N19" s="11">
        <v>7</v>
      </c>
      <c r="O19" s="11">
        <v>13</v>
      </c>
      <c r="P19" s="11">
        <v>16</v>
      </c>
      <c r="Q19" s="11">
        <v>6</v>
      </c>
      <c r="R19" s="18">
        <f>SUBTOTAL(9,K19:Q19)</f>
        <v>83</v>
      </c>
    </row>
    <row r="20" spans="1:18" s="10" customFormat="1" ht="22.5">
      <c r="A20" s="5">
        <f t="shared" si="0"/>
        <v>5</v>
      </c>
      <c r="B20" s="1">
        <v>9</v>
      </c>
      <c r="C20" s="5" t="s">
        <v>89</v>
      </c>
      <c r="D20" s="2" t="s">
        <v>10</v>
      </c>
      <c r="E20" s="2" t="s">
        <v>13</v>
      </c>
      <c r="F20" s="5" t="s">
        <v>98</v>
      </c>
      <c r="G20" s="6">
        <v>1489057.5</v>
      </c>
      <c r="H20" s="6">
        <v>1191246</v>
      </c>
      <c r="I20" s="6">
        <f t="shared" si="1"/>
        <v>23100156.16</v>
      </c>
      <c r="J20" s="2" t="s">
        <v>149</v>
      </c>
      <c r="K20" s="11">
        <v>17</v>
      </c>
      <c r="L20" s="11">
        <v>12</v>
      </c>
      <c r="M20" s="11">
        <v>8</v>
      </c>
      <c r="N20" s="11">
        <v>10</v>
      </c>
      <c r="O20" s="11">
        <v>13</v>
      </c>
      <c r="P20" s="11">
        <v>18</v>
      </c>
      <c r="Q20" s="11">
        <v>4</v>
      </c>
      <c r="R20" s="18">
        <f>SUBTOTAL(9,K20:Q20)</f>
        <v>82</v>
      </c>
    </row>
    <row r="21" spans="1:18" s="10" customFormat="1" ht="45">
      <c r="A21" s="5">
        <f t="shared" si="0"/>
        <v>6</v>
      </c>
      <c r="B21" s="1">
        <v>25</v>
      </c>
      <c r="C21" s="5" t="s">
        <v>92</v>
      </c>
      <c r="D21" s="2" t="s">
        <v>36</v>
      </c>
      <c r="E21" s="2" t="s">
        <v>37</v>
      </c>
      <c r="F21" s="5" t="s">
        <v>114</v>
      </c>
      <c r="G21" s="6">
        <v>1600000</v>
      </c>
      <c r="H21" s="6">
        <v>1280000</v>
      </c>
      <c r="I21" s="6">
        <f t="shared" si="1"/>
        <v>24380156.16</v>
      </c>
      <c r="J21" s="2" t="s">
        <v>148</v>
      </c>
      <c r="K21" s="11">
        <v>10</v>
      </c>
      <c r="L21" s="11">
        <v>15</v>
      </c>
      <c r="M21" s="11">
        <v>0</v>
      </c>
      <c r="N21" s="11">
        <v>10</v>
      </c>
      <c r="O21" s="11">
        <v>15</v>
      </c>
      <c r="P21" s="11">
        <v>20</v>
      </c>
      <c r="Q21" s="11">
        <v>10</v>
      </c>
      <c r="R21" s="18">
        <f>SUBTOTAL(9,K21:Q21)</f>
        <v>80</v>
      </c>
    </row>
    <row r="22" spans="1:18" s="10" customFormat="1" ht="45">
      <c r="A22" s="5">
        <f t="shared" si="0"/>
        <v>7</v>
      </c>
      <c r="B22" s="1">
        <v>11</v>
      </c>
      <c r="C22" s="5" t="s">
        <v>89</v>
      </c>
      <c r="D22" s="2" t="s">
        <v>15</v>
      </c>
      <c r="E22" s="2" t="s">
        <v>11</v>
      </c>
      <c r="F22" s="5" t="s">
        <v>100</v>
      </c>
      <c r="G22" s="6">
        <v>1802050</v>
      </c>
      <c r="H22" s="6">
        <v>1441640</v>
      </c>
      <c r="I22" s="6">
        <f t="shared" si="1"/>
        <v>25821796.16</v>
      </c>
      <c r="J22" s="2" t="s">
        <v>150</v>
      </c>
      <c r="K22" s="11">
        <v>10</v>
      </c>
      <c r="L22" s="11">
        <v>15</v>
      </c>
      <c r="M22" s="11">
        <v>10</v>
      </c>
      <c r="N22" s="11">
        <v>0</v>
      </c>
      <c r="O22" s="11">
        <v>15</v>
      </c>
      <c r="P22" s="11">
        <v>20</v>
      </c>
      <c r="Q22" s="11">
        <v>10</v>
      </c>
      <c r="R22" s="11">
        <f>SUBTOTAL(9,K22:Q22)</f>
        <v>80</v>
      </c>
    </row>
    <row r="23" spans="1:18" s="10" customFormat="1" ht="22.5">
      <c r="A23" s="5">
        <f>+A22+1</f>
        <v>8</v>
      </c>
      <c r="B23" s="1">
        <v>8</v>
      </c>
      <c r="C23" s="5" t="s">
        <v>89</v>
      </c>
      <c r="D23" s="2" t="s">
        <v>12</v>
      </c>
      <c r="E23" s="2" t="s">
        <v>11</v>
      </c>
      <c r="F23" s="5" t="s">
        <v>97</v>
      </c>
      <c r="G23" s="6">
        <v>658500</v>
      </c>
      <c r="H23" s="6">
        <v>526800</v>
      </c>
      <c r="I23" s="6">
        <f t="shared" si="1"/>
        <v>26348596.16</v>
      </c>
      <c r="J23" s="2" t="s">
        <v>149</v>
      </c>
      <c r="K23" s="11">
        <v>17</v>
      </c>
      <c r="L23" s="11">
        <v>12</v>
      </c>
      <c r="M23" s="11">
        <v>8</v>
      </c>
      <c r="N23" s="11">
        <v>7</v>
      </c>
      <c r="O23" s="11">
        <v>10</v>
      </c>
      <c r="P23" s="11">
        <v>20</v>
      </c>
      <c r="Q23" s="11">
        <v>5</v>
      </c>
      <c r="R23" s="18">
        <f>SUBTOTAL(9,K23:Q23)</f>
        <v>79</v>
      </c>
    </row>
    <row r="24" spans="1:18" s="10" customFormat="1" ht="67.5">
      <c r="A24" s="5">
        <f t="shared" si="0"/>
        <v>9</v>
      </c>
      <c r="B24" s="1">
        <v>15</v>
      </c>
      <c r="C24" s="5" t="s">
        <v>92</v>
      </c>
      <c r="D24" s="2" t="s">
        <v>20</v>
      </c>
      <c r="E24" s="2" t="s">
        <v>21</v>
      </c>
      <c r="F24" s="5" t="s">
        <v>104</v>
      </c>
      <c r="G24" s="6">
        <v>800000</v>
      </c>
      <c r="H24" s="6">
        <v>640000</v>
      </c>
      <c r="I24" s="6">
        <f t="shared" si="1"/>
        <v>26988596.16</v>
      </c>
      <c r="J24" s="2" t="s">
        <v>153</v>
      </c>
      <c r="K24" s="11">
        <v>15</v>
      </c>
      <c r="L24" s="11">
        <v>15</v>
      </c>
      <c r="M24" s="11">
        <v>10</v>
      </c>
      <c r="N24" s="11">
        <v>4</v>
      </c>
      <c r="O24" s="11">
        <v>12</v>
      </c>
      <c r="P24" s="11">
        <v>12</v>
      </c>
      <c r="Q24" s="11">
        <v>7</v>
      </c>
      <c r="R24" s="18">
        <f>SUBTOTAL(9,K24:Q24)</f>
        <v>75</v>
      </c>
    </row>
    <row r="25" spans="1:18" s="10" customFormat="1" ht="22.5">
      <c r="A25" s="5">
        <f t="shared" si="0"/>
        <v>10</v>
      </c>
      <c r="B25" s="1">
        <v>16</v>
      </c>
      <c r="C25" s="5" t="s">
        <v>92</v>
      </c>
      <c r="D25" s="2" t="s">
        <v>22</v>
      </c>
      <c r="E25" s="2" t="s">
        <v>23</v>
      </c>
      <c r="F25" s="5" t="s">
        <v>105</v>
      </c>
      <c r="G25" s="6">
        <v>1869970</v>
      </c>
      <c r="H25" s="6">
        <v>1495970</v>
      </c>
      <c r="I25" s="6">
        <f t="shared" si="1"/>
        <v>28484566.16</v>
      </c>
      <c r="J25" s="2" t="s">
        <v>153</v>
      </c>
      <c r="K25" s="11">
        <v>10</v>
      </c>
      <c r="L25" s="11">
        <v>14</v>
      </c>
      <c r="M25" s="11">
        <v>8</v>
      </c>
      <c r="N25" s="11">
        <v>5</v>
      </c>
      <c r="O25" s="11">
        <v>12</v>
      </c>
      <c r="P25" s="11">
        <v>17</v>
      </c>
      <c r="Q25" s="11">
        <v>8</v>
      </c>
      <c r="R25" s="18">
        <f>SUBTOTAL(9,K25:Q25)</f>
        <v>74</v>
      </c>
    </row>
    <row r="26" spans="1:18" s="10" customFormat="1" ht="45">
      <c r="A26" s="5">
        <f>+A25+1</f>
        <v>11</v>
      </c>
      <c r="B26" s="1">
        <v>5</v>
      </c>
      <c r="C26" s="5" t="s">
        <v>92</v>
      </c>
      <c r="D26" s="2" t="s">
        <v>8</v>
      </c>
      <c r="E26" s="2" t="s">
        <v>9</v>
      </c>
      <c r="F26" s="5" t="s">
        <v>94</v>
      </c>
      <c r="G26" s="6">
        <v>723520</v>
      </c>
      <c r="H26" s="6">
        <v>578816</v>
      </c>
      <c r="I26" s="6">
        <f t="shared" si="1"/>
        <v>29063382.16</v>
      </c>
      <c r="J26" s="2" t="s">
        <v>153</v>
      </c>
      <c r="K26" s="11">
        <v>16</v>
      </c>
      <c r="L26" s="11">
        <v>14</v>
      </c>
      <c r="M26" s="11">
        <v>8</v>
      </c>
      <c r="N26" s="11">
        <v>5</v>
      </c>
      <c r="O26" s="11">
        <v>10</v>
      </c>
      <c r="P26" s="11">
        <v>12</v>
      </c>
      <c r="Q26" s="11">
        <v>8</v>
      </c>
      <c r="R26" s="18">
        <f>SUBTOTAL(9,K26:Q26)</f>
        <v>73</v>
      </c>
    </row>
    <row r="27" spans="1:18" s="10" customFormat="1" ht="45">
      <c r="A27" s="5">
        <f t="shared" si="0"/>
        <v>12</v>
      </c>
      <c r="B27" s="1">
        <v>22</v>
      </c>
      <c r="C27" s="5" t="s">
        <v>89</v>
      </c>
      <c r="D27" s="2" t="s">
        <v>31</v>
      </c>
      <c r="E27" s="2" t="s">
        <v>32</v>
      </c>
      <c r="F27" s="5" t="s">
        <v>111</v>
      </c>
      <c r="G27" s="6">
        <v>2000000</v>
      </c>
      <c r="H27" s="6">
        <v>1600000</v>
      </c>
      <c r="I27" s="6">
        <f t="shared" si="1"/>
        <v>30663382.16</v>
      </c>
      <c r="J27" s="2" t="s">
        <v>150</v>
      </c>
      <c r="K27" s="11">
        <v>15</v>
      </c>
      <c r="L27" s="11">
        <v>15</v>
      </c>
      <c r="M27" s="11">
        <v>8</v>
      </c>
      <c r="N27" s="11">
        <v>5</v>
      </c>
      <c r="O27" s="11">
        <v>10</v>
      </c>
      <c r="P27" s="11">
        <v>15</v>
      </c>
      <c r="Q27" s="11">
        <v>5</v>
      </c>
      <c r="R27" s="11">
        <f aca="true" t="shared" si="2" ref="R27:R32">SUBTOTAL(9,K27:Q27)</f>
        <v>73</v>
      </c>
    </row>
    <row r="28" spans="1:18" s="10" customFormat="1" ht="56.25">
      <c r="A28" s="5">
        <f aca="true" t="shared" si="3" ref="A28:A40">+A27+1</f>
        <v>13</v>
      </c>
      <c r="B28" s="1">
        <v>13</v>
      </c>
      <c r="C28" s="5" t="s">
        <v>92</v>
      </c>
      <c r="D28" s="2" t="s">
        <v>16</v>
      </c>
      <c r="E28" s="2" t="s">
        <v>17</v>
      </c>
      <c r="F28" s="5" t="s">
        <v>102</v>
      </c>
      <c r="G28" s="6">
        <v>300000</v>
      </c>
      <c r="H28" s="6">
        <v>240000</v>
      </c>
      <c r="I28" s="6">
        <f t="shared" si="1"/>
        <v>30903382.16</v>
      </c>
      <c r="J28" s="2" t="s">
        <v>153</v>
      </c>
      <c r="K28" s="11">
        <v>15</v>
      </c>
      <c r="L28" s="11">
        <v>14</v>
      </c>
      <c r="M28" s="11">
        <v>5</v>
      </c>
      <c r="N28" s="11">
        <v>10</v>
      </c>
      <c r="O28" s="11">
        <v>10</v>
      </c>
      <c r="P28" s="11">
        <v>7</v>
      </c>
      <c r="Q28" s="11">
        <v>10</v>
      </c>
      <c r="R28" s="18">
        <f t="shared" si="2"/>
        <v>71</v>
      </c>
    </row>
    <row r="29" spans="1:18" s="10" customFormat="1" ht="78.75">
      <c r="A29" s="5">
        <f t="shared" si="3"/>
        <v>14</v>
      </c>
      <c r="B29" s="1">
        <v>14</v>
      </c>
      <c r="C29" s="5" t="s">
        <v>87</v>
      </c>
      <c r="D29" s="2" t="s">
        <v>18</v>
      </c>
      <c r="E29" s="2" t="s">
        <v>19</v>
      </c>
      <c r="F29" s="5" t="s">
        <v>103</v>
      </c>
      <c r="G29" s="6">
        <v>700000</v>
      </c>
      <c r="H29" s="6">
        <v>560000</v>
      </c>
      <c r="I29" s="6">
        <f t="shared" si="1"/>
        <v>31463382.16</v>
      </c>
      <c r="J29" s="2" t="s">
        <v>147</v>
      </c>
      <c r="K29" s="15">
        <v>20</v>
      </c>
      <c r="L29" s="15">
        <v>5</v>
      </c>
      <c r="M29" s="15">
        <v>5</v>
      </c>
      <c r="N29" s="15">
        <v>0</v>
      </c>
      <c r="O29" s="15">
        <v>15</v>
      </c>
      <c r="P29" s="15">
        <v>15</v>
      </c>
      <c r="Q29" s="15">
        <v>10</v>
      </c>
      <c r="R29" s="19">
        <f t="shared" si="2"/>
        <v>70</v>
      </c>
    </row>
    <row r="30" spans="1:18" s="10" customFormat="1" ht="45">
      <c r="A30" s="5">
        <v>1</v>
      </c>
      <c r="B30" s="1">
        <v>2</v>
      </c>
      <c r="C30" s="5" t="s">
        <v>89</v>
      </c>
      <c r="D30" s="2" t="s">
        <v>2</v>
      </c>
      <c r="E30" s="2" t="s">
        <v>3</v>
      </c>
      <c r="F30" s="5" t="s">
        <v>90</v>
      </c>
      <c r="G30" s="6">
        <v>2000000</v>
      </c>
      <c r="H30" s="6">
        <v>1600000</v>
      </c>
      <c r="I30" s="6">
        <f t="shared" si="1"/>
        <v>33063382.16</v>
      </c>
      <c r="J30" s="2" t="s">
        <v>149</v>
      </c>
      <c r="K30" s="11">
        <v>15</v>
      </c>
      <c r="L30" s="11">
        <v>11</v>
      </c>
      <c r="M30" s="11">
        <v>7</v>
      </c>
      <c r="N30" s="11">
        <v>7</v>
      </c>
      <c r="O30" s="11">
        <v>7</v>
      </c>
      <c r="P30" s="11">
        <v>17</v>
      </c>
      <c r="Q30" s="11">
        <v>6</v>
      </c>
      <c r="R30" s="18">
        <f t="shared" si="2"/>
        <v>70</v>
      </c>
    </row>
    <row r="31" spans="1:18" s="10" customFormat="1" ht="33.75">
      <c r="A31" s="5">
        <f t="shared" si="3"/>
        <v>2</v>
      </c>
      <c r="B31" s="1">
        <v>48</v>
      </c>
      <c r="C31" s="5" t="s">
        <v>92</v>
      </c>
      <c r="D31" s="2" t="s">
        <v>73</v>
      </c>
      <c r="E31" s="2" t="s">
        <v>74</v>
      </c>
      <c r="F31" s="5" t="s">
        <v>137</v>
      </c>
      <c r="G31" s="6">
        <v>590240</v>
      </c>
      <c r="H31" s="6">
        <v>472199</v>
      </c>
      <c r="I31" s="6">
        <f t="shared" si="1"/>
        <v>33535581.16</v>
      </c>
      <c r="J31" s="2" t="s">
        <v>148</v>
      </c>
      <c r="K31" s="11">
        <v>15</v>
      </c>
      <c r="L31" s="11">
        <v>15</v>
      </c>
      <c r="M31" s="11">
        <v>0</v>
      </c>
      <c r="N31" s="11">
        <v>10</v>
      </c>
      <c r="O31" s="11">
        <v>0</v>
      </c>
      <c r="P31" s="11">
        <v>20</v>
      </c>
      <c r="Q31" s="11">
        <v>5</v>
      </c>
      <c r="R31" s="19">
        <f t="shared" si="2"/>
        <v>65</v>
      </c>
    </row>
    <row r="32" spans="1:18" s="10" customFormat="1" ht="22.5">
      <c r="A32" s="5">
        <f t="shared" si="3"/>
        <v>3</v>
      </c>
      <c r="B32" s="1">
        <v>7</v>
      </c>
      <c r="C32" s="5" t="s">
        <v>87</v>
      </c>
      <c r="D32" s="2" t="s">
        <v>10</v>
      </c>
      <c r="E32" s="2" t="s">
        <v>11</v>
      </c>
      <c r="F32" s="5" t="s">
        <v>96</v>
      </c>
      <c r="G32" s="6">
        <v>1589000</v>
      </c>
      <c r="H32" s="6">
        <v>1271000</v>
      </c>
      <c r="I32" s="6">
        <f t="shared" si="1"/>
        <v>34806581.16</v>
      </c>
      <c r="J32" s="2" t="s">
        <v>147</v>
      </c>
      <c r="K32" s="15">
        <v>15</v>
      </c>
      <c r="L32" s="15">
        <v>10</v>
      </c>
      <c r="M32" s="15">
        <v>5</v>
      </c>
      <c r="N32" s="15" t="s">
        <v>173</v>
      </c>
      <c r="O32" s="15">
        <v>15</v>
      </c>
      <c r="P32" s="15">
        <v>15</v>
      </c>
      <c r="Q32" s="15">
        <v>5</v>
      </c>
      <c r="R32" s="19">
        <f t="shared" si="2"/>
        <v>65</v>
      </c>
    </row>
    <row r="33" spans="1:18" s="10" customFormat="1" ht="45">
      <c r="A33" s="5">
        <f t="shared" si="3"/>
        <v>4</v>
      </c>
      <c r="B33" s="1">
        <v>36</v>
      </c>
      <c r="C33" s="5" t="s">
        <v>87</v>
      </c>
      <c r="D33" s="2" t="s">
        <v>55</v>
      </c>
      <c r="E33" s="2" t="s">
        <v>56</v>
      </c>
      <c r="F33" s="5" t="s">
        <v>125</v>
      </c>
      <c r="G33" s="6">
        <v>1982400</v>
      </c>
      <c r="H33" s="6">
        <v>1585920</v>
      </c>
      <c r="I33" s="6">
        <f t="shared" si="1"/>
        <v>36392501.16</v>
      </c>
      <c r="J33" s="2" t="s">
        <v>157</v>
      </c>
      <c r="K33" s="16">
        <v>15</v>
      </c>
      <c r="L33" s="16">
        <v>5</v>
      </c>
      <c r="M33" s="16">
        <v>5</v>
      </c>
      <c r="N33" s="16">
        <v>0</v>
      </c>
      <c r="O33" s="16">
        <v>15</v>
      </c>
      <c r="P33" s="16">
        <v>15</v>
      </c>
      <c r="Q33" s="16">
        <v>10</v>
      </c>
      <c r="R33" s="17">
        <v>65</v>
      </c>
    </row>
    <row r="34" spans="1:18" s="10" customFormat="1" ht="33.75">
      <c r="A34" s="5">
        <f t="shared" si="3"/>
        <v>5</v>
      </c>
      <c r="B34" s="1">
        <v>52</v>
      </c>
      <c r="C34" s="5" t="s">
        <v>92</v>
      </c>
      <c r="D34" s="2" t="s">
        <v>79</v>
      </c>
      <c r="E34" s="2" t="s">
        <v>80</v>
      </c>
      <c r="F34" s="5" t="s">
        <v>142</v>
      </c>
      <c r="G34" s="6">
        <v>778612</v>
      </c>
      <c r="H34" s="6">
        <v>622889.6</v>
      </c>
      <c r="I34" s="6">
        <f t="shared" si="1"/>
        <v>37015390.76</v>
      </c>
      <c r="J34" s="2" t="s">
        <v>148</v>
      </c>
      <c r="K34" s="11">
        <v>10</v>
      </c>
      <c r="L34" s="11">
        <v>15</v>
      </c>
      <c r="M34" s="11">
        <v>0</v>
      </c>
      <c r="N34" s="11">
        <v>0</v>
      </c>
      <c r="O34" s="11">
        <v>7</v>
      </c>
      <c r="P34" s="11">
        <v>20</v>
      </c>
      <c r="Q34" s="11">
        <v>10</v>
      </c>
      <c r="R34" s="19">
        <f>SUBTOTAL(9,K34:Q34)</f>
        <v>62</v>
      </c>
    </row>
    <row r="35" spans="1:18" s="10" customFormat="1" ht="33.75">
      <c r="A35" s="5">
        <f t="shared" si="3"/>
        <v>6</v>
      </c>
      <c r="B35" s="1">
        <v>28</v>
      </c>
      <c r="C35" s="5" t="s">
        <v>92</v>
      </c>
      <c r="D35" s="2" t="s">
        <v>40</v>
      </c>
      <c r="E35" s="2" t="s">
        <v>41</v>
      </c>
      <c r="F35" s="5" t="s">
        <v>117</v>
      </c>
      <c r="G35" s="6">
        <v>2000000</v>
      </c>
      <c r="H35" s="6">
        <v>1600000</v>
      </c>
      <c r="I35" s="6">
        <f t="shared" si="1"/>
        <v>38615390.76</v>
      </c>
      <c r="J35" s="2" t="s">
        <v>151</v>
      </c>
      <c r="K35" s="11">
        <v>10</v>
      </c>
      <c r="L35" s="11">
        <v>15</v>
      </c>
      <c r="M35" s="11">
        <v>10</v>
      </c>
      <c r="N35" s="11">
        <v>3</v>
      </c>
      <c r="O35" s="11">
        <v>5</v>
      </c>
      <c r="P35" s="11">
        <v>10</v>
      </c>
      <c r="Q35" s="11">
        <v>8</v>
      </c>
      <c r="R35" s="18">
        <f>SUBTOTAL(9,K35:Q35)</f>
        <v>61</v>
      </c>
    </row>
    <row r="36" spans="1:18" s="10" customFormat="1" ht="67.5">
      <c r="A36" s="5">
        <f t="shared" si="3"/>
        <v>7</v>
      </c>
      <c r="B36" s="1">
        <v>24</v>
      </c>
      <c r="C36" s="5" t="s">
        <v>92</v>
      </c>
      <c r="D36" s="2" t="s">
        <v>34</v>
      </c>
      <c r="E36" s="2" t="s">
        <v>35</v>
      </c>
      <c r="F36" s="5" t="s">
        <v>113</v>
      </c>
      <c r="G36" s="6">
        <v>1228500</v>
      </c>
      <c r="H36" s="6">
        <v>982800</v>
      </c>
      <c r="I36" s="6">
        <f t="shared" si="1"/>
        <v>39598190.76</v>
      </c>
      <c r="J36" s="2" t="s">
        <v>148</v>
      </c>
      <c r="K36" s="11">
        <v>20</v>
      </c>
      <c r="L36" s="11">
        <v>0</v>
      </c>
      <c r="M36" s="11">
        <v>10</v>
      </c>
      <c r="N36" s="11">
        <v>0</v>
      </c>
      <c r="O36" s="11">
        <v>7</v>
      </c>
      <c r="P36" s="11">
        <v>20</v>
      </c>
      <c r="Q36" s="11">
        <v>0</v>
      </c>
      <c r="R36" s="18">
        <f>SUBTOTAL(9,K36:Q36)</f>
        <v>57</v>
      </c>
    </row>
    <row r="37" spans="1:18" s="10" customFormat="1" ht="78.75">
      <c r="A37" s="5">
        <f t="shared" si="3"/>
        <v>8</v>
      </c>
      <c r="B37" s="1">
        <v>47</v>
      </c>
      <c r="C37" s="5" t="s">
        <v>87</v>
      </c>
      <c r="D37" s="2" t="s">
        <v>71</v>
      </c>
      <c r="E37" s="2" t="s">
        <v>72</v>
      </c>
      <c r="F37" s="5" t="s">
        <v>136</v>
      </c>
      <c r="G37" s="6">
        <v>2000000</v>
      </c>
      <c r="H37" s="6">
        <v>1600000</v>
      </c>
      <c r="I37" s="6">
        <f t="shared" si="1"/>
        <v>41198190.76</v>
      </c>
      <c r="J37" s="2" t="s">
        <v>151</v>
      </c>
      <c r="K37" s="15">
        <v>12</v>
      </c>
      <c r="L37" s="15">
        <v>15</v>
      </c>
      <c r="M37" s="15">
        <v>8</v>
      </c>
      <c r="N37" s="15">
        <v>3</v>
      </c>
      <c r="O37" s="15">
        <v>10</v>
      </c>
      <c r="P37" s="15">
        <v>5</v>
      </c>
      <c r="Q37" s="15">
        <v>2</v>
      </c>
      <c r="R37" s="18">
        <f>SUBTOTAL(9,K37:Q37)</f>
        <v>55</v>
      </c>
    </row>
    <row r="38" spans="1:18" s="10" customFormat="1" ht="33.75">
      <c r="A38" s="5">
        <f t="shared" si="3"/>
        <v>9</v>
      </c>
      <c r="B38" s="1">
        <v>51</v>
      </c>
      <c r="C38" s="8" t="s">
        <v>140</v>
      </c>
      <c r="D38" s="3" t="s">
        <v>79</v>
      </c>
      <c r="E38" s="3" t="s">
        <v>80</v>
      </c>
      <c r="F38" s="8" t="s">
        <v>141</v>
      </c>
      <c r="G38" s="9">
        <v>862611.6</v>
      </c>
      <c r="H38" s="9">
        <v>690089.28</v>
      </c>
      <c r="I38" s="6">
        <f t="shared" si="1"/>
        <v>41888280.04</v>
      </c>
      <c r="J38" s="2" t="s">
        <v>155</v>
      </c>
      <c r="K38" s="11">
        <v>5</v>
      </c>
      <c r="L38" s="11">
        <v>15</v>
      </c>
      <c r="M38" s="11">
        <v>3</v>
      </c>
      <c r="N38" s="11">
        <v>3</v>
      </c>
      <c r="O38" s="11">
        <v>5</v>
      </c>
      <c r="P38" s="11">
        <v>5</v>
      </c>
      <c r="Q38" s="11">
        <v>10</v>
      </c>
      <c r="R38" s="18">
        <f>SUBTOTAL(9,K38:Q38)</f>
        <v>46</v>
      </c>
    </row>
    <row r="39" spans="1:18" s="10" customFormat="1" ht="45">
      <c r="A39" s="5">
        <f t="shared" si="3"/>
        <v>10</v>
      </c>
      <c r="B39" s="1">
        <v>41</v>
      </c>
      <c r="C39" s="5" t="s">
        <v>92</v>
      </c>
      <c r="D39" s="2" t="s">
        <v>62</v>
      </c>
      <c r="E39" s="2" t="s">
        <v>61</v>
      </c>
      <c r="F39" s="5" t="s">
        <v>130</v>
      </c>
      <c r="G39" s="6">
        <v>2000000</v>
      </c>
      <c r="H39" s="6">
        <v>1600000</v>
      </c>
      <c r="I39" s="6">
        <f t="shared" si="1"/>
        <v>43488280.04</v>
      </c>
      <c r="J39" s="2" t="s">
        <v>150</v>
      </c>
      <c r="K39" s="11">
        <v>10</v>
      </c>
      <c r="L39" s="11">
        <v>10</v>
      </c>
      <c r="M39" s="11">
        <v>5</v>
      </c>
      <c r="N39" s="11">
        <v>0</v>
      </c>
      <c r="O39" s="11">
        <v>5</v>
      </c>
      <c r="P39" s="11">
        <v>10</v>
      </c>
      <c r="Q39" s="11">
        <v>0</v>
      </c>
      <c r="R39" s="11">
        <f>SUBTOTAL(9,K39:Q39)</f>
        <v>40</v>
      </c>
    </row>
    <row r="40" spans="1:18" s="10" customFormat="1" ht="33.75">
      <c r="A40" s="5">
        <f t="shared" si="3"/>
        <v>11</v>
      </c>
      <c r="B40" s="1">
        <v>21</v>
      </c>
      <c r="C40" s="5" t="s">
        <v>92</v>
      </c>
      <c r="D40" s="2" t="s">
        <v>30</v>
      </c>
      <c r="E40" s="2" t="s">
        <v>25</v>
      </c>
      <c r="F40" s="5" t="s">
        <v>110</v>
      </c>
      <c r="G40" s="6">
        <v>1940000</v>
      </c>
      <c r="H40" s="6">
        <v>1552000</v>
      </c>
      <c r="I40" s="6">
        <f t="shared" si="1"/>
        <v>45040280.04</v>
      </c>
      <c r="J40" s="2" t="s">
        <v>155</v>
      </c>
      <c r="K40" s="11">
        <v>5</v>
      </c>
      <c r="L40" s="11">
        <v>3</v>
      </c>
      <c r="M40" s="11">
        <v>2</v>
      </c>
      <c r="N40" s="11">
        <v>1</v>
      </c>
      <c r="O40" s="11">
        <v>15</v>
      </c>
      <c r="P40" s="11">
        <v>0</v>
      </c>
      <c r="Q40" s="11">
        <v>10</v>
      </c>
      <c r="R40" s="18">
        <f>SUBTOTAL(9,K40:Q40)</f>
        <v>36</v>
      </c>
    </row>
    <row r="41" spans="1:18" s="10" customFormat="1" ht="45">
      <c r="A41" s="5">
        <f t="shared" si="0"/>
        <v>12</v>
      </c>
      <c r="B41" s="1">
        <v>27</v>
      </c>
      <c r="C41" s="5" t="s">
        <v>87</v>
      </c>
      <c r="D41" s="2" t="s">
        <v>39</v>
      </c>
      <c r="E41" s="2" t="s">
        <v>32</v>
      </c>
      <c r="F41" s="5" t="s">
        <v>116</v>
      </c>
      <c r="G41" s="6">
        <v>2000000</v>
      </c>
      <c r="H41" s="6">
        <v>1600000</v>
      </c>
      <c r="I41" s="6">
        <f t="shared" si="1"/>
        <v>46640280.04</v>
      </c>
      <c r="J41" s="2" t="s">
        <v>157</v>
      </c>
      <c r="K41" s="16">
        <v>5</v>
      </c>
      <c r="L41" s="16">
        <v>0</v>
      </c>
      <c r="M41" s="16">
        <v>0</v>
      </c>
      <c r="N41" s="16">
        <v>0</v>
      </c>
      <c r="O41" s="16">
        <v>5</v>
      </c>
      <c r="P41" s="16">
        <v>15</v>
      </c>
      <c r="Q41" s="16">
        <v>10</v>
      </c>
      <c r="R41" s="17">
        <v>35</v>
      </c>
    </row>
    <row r="42" spans="1:18" s="10" customFormat="1" ht="56.25">
      <c r="A42" s="5">
        <f t="shared" si="0"/>
        <v>13</v>
      </c>
      <c r="B42" s="1">
        <v>45</v>
      </c>
      <c r="C42" s="5" t="s">
        <v>89</v>
      </c>
      <c r="D42" s="2" t="s">
        <v>67</v>
      </c>
      <c r="E42" s="2" t="s">
        <v>68</v>
      </c>
      <c r="F42" s="5" t="s">
        <v>134</v>
      </c>
      <c r="G42" s="6">
        <v>1996000</v>
      </c>
      <c r="H42" s="6">
        <v>1596800</v>
      </c>
      <c r="I42" s="6">
        <f t="shared" si="1"/>
        <v>48237080.04</v>
      </c>
      <c r="J42" s="2" t="s">
        <v>155</v>
      </c>
      <c r="K42" s="11">
        <v>0</v>
      </c>
      <c r="L42" s="11">
        <v>0</v>
      </c>
      <c r="M42" s="11">
        <v>0</v>
      </c>
      <c r="N42" s="11">
        <v>0</v>
      </c>
      <c r="O42" s="11">
        <v>15</v>
      </c>
      <c r="P42" s="11">
        <v>15</v>
      </c>
      <c r="Q42" s="11">
        <v>2</v>
      </c>
      <c r="R42" s="18">
        <f>SUBTOTAL(9,K42:Q42)</f>
        <v>32</v>
      </c>
    </row>
    <row r="43" spans="1:18" s="10" customFormat="1" ht="45">
      <c r="A43" s="5">
        <f aca="true" t="shared" si="4" ref="A43:A55">+A42+1</f>
        <v>14</v>
      </c>
      <c r="B43" s="1">
        <v>43</v>
      </c>
      <c r="C43" s="5" t="s">
        <v>87</v>
      </c>
      <c r="D43" s="2" t="s">
        <v>64</v>
      </c>
      <c r="E43" s="2" t="s">
        <v>56</v>
      </c>
      <c r="F43" s="5" t="s">
        <v>132</v>
      </c>
      <c r="G43" s="6">
        <v>700000</v>
      </c>
      <c r="H43" s="6">
        <v>560000</v>
      </c>
      <c r="I43" s="6">
        <f t="shared" si="1"/>
        <v>48797080.04</v>
      </c>
      <c r="J43" s="2" t="s">
        <v>157</v>
      </c>
      <c r="K43" s="16">
        <v>5</v>
      </c>
      <c r="L43" s="16">
        <v>5</v>
      </c>
      <c r="M43" s="16">
        <v>0</v>
      </c>
      <c r="N43" s="16">
        <v>10</v>
      </c>
      <c r="O43" s="16">
        <v>0</v>
      </c>
      <c r="P43" s="16">
        <v>0</v>
      </c>
      <c r="Q43" s="16">
        <v>10</v>
      </c>
      <c r="R43" s="17">
        <v>30</v>
      </c>
    </row>
    <row r="44" spans="1:18" s="10" customFormat="1" ht="45">
      <c r="A44" s="5">
        <f t="shared" si="4"/>
        <v>15</v>
      </c>
      <c r="B44" s="1">
        <v>29</v>
      </c>
      <c r="C44" s="5" t="s">
        <v>87</v>
      </c>
      <c r="D44" s="2" t="s">
        <v>42</v>
      </c>
      <c r="E44" s="2" t="s">
        <v>43</v>
      </c>
      <c r="F44" s="5" t="s">
        <v>118</v>
      </c>
      <c r="G44" s="6">
        <v>750000</v>
      </c>
      <c r="H44" s="6">
        <v>600000</v>
      </c>
      <c r="I44" s="6">
        <f t="shared" si="1"/>
        <v>49397080.04</v>
      </c>
      <c r="J44" s="2" t="s">
        <v>157</v>
      </c>
      <c r="K44" s="16">
        <v>0</v>
      </c>
      <c r="L44" s="16">
        <v>5</v>
      </c>
      <c r="M44" s="16">
        <v>10</v>
      </c>
      <c r="N44" s="16">
        <v>10</v>
      </c>
      <c r="O44" s="16">
        <v>0</v>
      </c>
      <c r="P44" s="16">
        <v>0</v>
      </c>
      <c r="Q44" s="16">
        <v>0</v>
      </c>
      <c r="R44" s="17">
        <v>25</v>
      </c>
    </row>
    <row r="45" spans="1:18" s="10" customFormat="1" ht="90">
      <c r="A45" s="5">
        <f t="shared" si="4"/>
        <v>16</v>
      </c>
      <c r="B45" s="1">
        <v>49</v>
      </c>
      <c r="C45" s="5" t="s">
        <v>89</v>
      </c>
      <c r="D45" s="2" t="s">
        <v>75</v>
      </c>
      <c r="E45" s="2" t="s">
        <v>76</v>
      </c>
      <c r="F45" s="5" t="s">
        <v>138</v>
      </c>
      <c r="G45" s="6">
        <v>1110000</v>
      </c>
      <c r="H45" s="6">
        <v>777000</v>
      </c>
      <c r="I45" s="6">
        <f t="shared" si="1"/>
        <v>50174080.04</v>
      </c>
      <c r="J45" s="2" t="s">
        <v>155</v>
      </c>
      <c r="K45" s="11">
        <v>5</v>
      </c>
      <c r="L45" s="11">
        <v>5</v>
      </c>
      <c r="M45" s="11">
        <v>2</v>
      </c>
      <c r="N45" s="11">
        <v>0</v>
      </c>
      <c r="O45" s="11">
        <v>5</v>
      </c>
      <c r="P45" s="11">
        <v>5</v>
      </c>
      <c r="Q45" s="11">
        <v>2</v>
      </c>
      <c r="R45" s="18">
        <f>SUBTOTAL(9,K45:Q45)</f>
        <v>24</v>
      </c>
    </row>
    <row r="46" spans="1:18" s="10" customFormat="1" ht="78.75">
      <c r="A46" s="5">
        <f t="shared" si="4"/>
        <v>17</v>
      </c>
      <c r="B46" s="1">
        <v>32</v>
      </c>
      <c r="C46" s="5" t="s">
        <v>92</v>
      </c>
      <c r="D46" s="2" t="s">
        <v>47</v>
      </c>
      <c r="E46" s="2" t="s">
        <v>48</v>
      </c>
      <c r="F46" s="5" t="s">
        <v>121</v>
      </c>
      <c r="G46" s="6">
        <v>527000</v>
      </c>
      <c r="H46" s="6">
        <v>421600</v>
      </c>
      <c r="I46" s="6">
        <f t="shared" si="1"/>
        <v>50595680.04</v>
      </c>
      <c r="J46" s="2" t="s">
        <v>156</v>
      </c>
      <c r="K46" s="11"/>
      <c r="L46" s="11"/>
      <c r="M46" s="11"/>
      <c r="N46" s="11"/>
      <c r="O46" s="11"/>
      <c r="P46" s="11"/>
      <c r="Q46" s="11"/>
      <c r="R46" s="11"/>
    </row>
    <row r="47" spans="1:18" s="10" customFormat="1" ht="22.5">
      <c r="A47" s="5">
        <f t="shared" si="4"/>
        <v>18</v>
      </c>
      <c r="B47" s="1">
        <v>34</v>
      </c>
      <c r="C47" s="5" t="s">
        <v>92</v>
      </c>
      <c r="D47" s="2" t="s">
        <v>51</v>
      </c>
      <c r="E47" s="2" t="s">
        <v>52</v>
      </c>
      <c r="F47" s="5" t="s">
        <v>123</v>
      </c>
      <c r="G47" s="6">
        <v>1943865</v>
      </c>
      <c r="H47" s="6">
        <v>1555092</v>
      </c>
      <c r="I47" s="6">
        <f t="shared" si="1"/>
        <v>52150772.04</v>
      </c>
      <c r="J47" s="2" t="s">
        <v>156</v>
      </c>
      <c r="K47" s="11"/>
      <c r="L47" s="11"/>
      <c r="M47" s="11"/>
      <c r="N47" s="11"/>
      <c r="O47" s="11"/>
      <c r="P47" s="11"/>
      <c r="Q47" s="11"/>
      <c r="R47" s="11"/>
    </row>
    <row r="48" spans="1:18" s="10" customFormat="1" ht="33.75">
      <c r="A48" s="5">
        <f t="shared" si="4"/>
        <v>19</v>
      </c>
      <c r="B48" s="1">
        <v>35</v>
      </c>
      <c r="C48" s="5" t="s">
        <v>92</v>
      </c>
      <c r="D48" s="2" t="s">
        <v>53</v>
      </c>
      <c r="E48" s="2" t="s">
        <v>54</v>
      </c>
      <c r="F48" s="5" t="s">
        <v>124</v>
      </c>
      <c r="G48" s="6">
        <v>2000000</v>
      </c>
      <c r="H48" s="6">
        <v>1600000</v>
      </c>
      <c r="I48" s="6">
        <f t="shared" si="1"/>
        <v>53750772.04</v>
      </c>
      <c r="J48" s="2" t="s">
        <v>156</v>
      </c>
      <c r="K48" s="11"/>
      <c r="L48" s="11"/>
      <c r="M48" s="11"/>
      <c r="N48" s="11"/>
      <c r="O48" s="11"/>
      <c r="P48" s="11"/>
      <c r="Q48" s="11"/>
      <c r="R48" s="11"/>
    </row>
    <row r="49" spans="1:18" s="10" customFormat="1" ht="33.75">
      <c r="A49" s="5">
        <f t="shared" si="4"/>
        <v>20</v>
      </c>
      <c r="B49" s="1">
        <v>53</v>
      </c>
      <c r="C49" s="5" t="s">
        <v>92</v>
      </c>
      <c r="D49" s="2" t="s">
        <v>81</v>
      </c>
      <c r="E49" s="2" t="s">
        <v>82</v>
      </c>
      <c r="F49" s="5" t="s">
        <v>143</v>
      </c>
      <c r="G49" s="6">
        <v>300000</v>
      </c>
      <c r="H49" s="6">
        <v>240000</v>
      </c>
      <c r="I49" s="6">
        <f t="shared" si="1"/>
        <v>53990772.04</v>
      </c>
      <c r="J49" s="2" t="s">
        <v>152</v>
      </c>
      <c r="K49" s="11"/>
      <c r="L49" s="11"/>
      <c r="M49" s="11"/>
      <c r="N49" s="11"/>
      <c r="O49" s="11"/>
      <c r="P49" s="11"/>
      <c r="Q49" s="11"/>
      <c r="R49" s="11"/>
    </row>
    <row r="50" spans="1:18" s="10" customFormat="1" ht="33.75">
      <c r="A50" s="5">
        <f t="shared" si="4"/>
        <v>21</v>
      </c>
      <c r="B50" s="1">
        <v>54</v>
      </c>
      <c r="C50" s="5" t="s">
        <v>92</v>
      </c>
      <c r="D50" s="2" t="s">
        <v>81</v>
      </c>
      <c r="E50" s="2" t="s">
        <v>82</v>
      </c>
      <c r="F50" s="5" t="s">
        <v>144</v>
      </c>
      <c r="G50" s="6">
        <v>650000</v>
      </c>
      <c r="H50" s="6">
        <v>520000</v>
      </c>
      <c r="I50" s="6">
        <f t="shared" si="1"/>
        <v>54510772.04</v>
      </c>
      <c r="J50" s="2" t="s">
        <v>152</v>
      </c>
      <c r="K50" s="11"/>
      <c r="L50" s="11"/>
      <c r="M50" s="11"/>
      <c r="N50" s="11"/>
      <c r="O50" s="11"/>
      <c r="P50" s="11"/>
      <c r="Q50" s="11"/>
      <c r="R50" s="11"/>
    </row>
    <row r="51" spans="1:18" s="10" customFormat="1" ht="22.5">
      <c r="A51" s="5">
        <f t="shared" si="4"/>
        <v>22</v>
      </c>
      <c r="B51" s="1">
        <v>30</v>
      </c>
      <c r="C51" s="5" t="s">
        <v>89</v>
      </c>
      <c r="D51" s="2" t="s">
        <v>44</v>
      </c>
      <c r="E51" s="2" t="s">
        <v>45</v>
      </c>
      <c r="F51" s="5" t="s">
        <v>119</v>
      </c>
      <c r="G51" s="6">
        <v>2000000</v>
      </c>
      <c r="H51" s="6">
        <v>1600000</v>
      </c>
      <c r="I51" s="6">
        <f t="shared" si="1"/>
        <v>56110772.04</v>
      </c>
      <c r="J51" s="2" t="s">
        <v>156</v>
      </c>
      <c r="K51" s="11"/>
      <c r="L51" s="11"/>
      <c r="M51" s="11"/>
      <c r="N51" s="11"/>
      <c r="O51" s="11"/>
      <c r="P51" s="11"/>
      <c r="Q51" s="11"/>
      <c r="R51" s="11"/>
    </row>
    <row r="52" spans="1:18" s="10" customFormat="1" ht="67.5">
      <c r="A52" s="5">
        <f t="shared" si="4"/>
        <v>23</v>
      </c>
      <c r="B52" s="1">
        <v>33</v>
      </c>
      <c r="C52" s="5" t="s">
        <v>89</v>
      </c>
      <c r="D52" s="2" t="s">
        <v>49</v>
      </c>
      <c r="E52" s="2" t="s">
        <v>50</v>
      </c>
      <c r="F52" s="5" t="s">
        <v>122</v>
      </c>
      <c r="G52" s="6">
        <v>1989953.6</v>
      </c>
      <c r="H52" s="6">
        <v>1591962.88</v>
      </c>
      <c r="I52" s="6">
        <f t="shared" si="1"/>
        <v>57702734.92</v>
      </c>
      <c r="J52" s="2" t="s">
        <v>156</v>
      </c>
      <c r="K52" s="11"/>
      <c r="L52" s="11"/>
      <c r="M52" s="11"/>
      <c r="N52" s="11"/>
      <c r="O52" s="11"/>
      <c r="P52" s="11"/>
      <c r="Q52" s="11"/>
      <c r="R52" s="11"/>
    </row>
    <row r="53" spans="1:18" s="10" customFormat="1" ht="45">
      <c r="A53" s="5">
        <f t="shared" si="4"/>
        <v>24</v>
      </c>
      <c r="B53" s="1">
        <v>39</v>
      </c>
      <c r="C53" s="5" t="s">
        <v>89</v>
      </c>
      <c r="D53" s="2" t="s">
        <v>59</v>
      </c>
      <c r="E53" s="2" t="s">
        <v>56</v>
      </c>
      <c r="F53" s="5" t="s">
        <v>128</v>
      </c>
      <c r="G53" s="6">
        <v>1250954</v>
      </c>
      <c r="H53" s="6">
        <v>1000475</v>
      </c>
      <c r="I53" s="6">
        <f t="shared" si="1"/>
        <v>58703209.92</v>
      </c>
      <c r="J53" s="2" t="s">
        <v>152</v>
      </c>
      <c r="K53" s="11"/>
      <c r="L53" s="11"/>
      <c r="M53" s="11"/>
      <c r="N53" s="11"/>
      <c r="O53" s="11"/>
      <c r="P53" s="11"/>
      <c r="Q53" s="11"/>
      <c r="R53" s="11"/>
    </row>
    <row r="54" spans="1:18" s="10" customFormat="1" ht="67.5">
      <c r="A54" s="5">
        <f t="shared" si="4"/>
        <v>25</v>
      </c>
      <c r="B54" s="1">
        <v>42</v>
      </c>
      <c r="C54" s="5" t="s">
        <v>89</v>
      </c>
      <c r="D54" s="2" t="s">
        <v>63</v>
      </c>
      <c r="E54" s="2" t="s">
        <v>56</v>
      </c>
      <c r="F54" s="5" t="s">
        <v>131</v>
      </c>
      <c r="G54" s="6">
        <v>2000000</v>
      </c>
      <c r="H54" s="6">
        <v>1600000</v>
      </c>
      <c r="I54" s="6">
        <f t="shared" si="1"/>
        <v>60303209.92</v>
      </c>
      <c r="J54" s="2" t="s">
        <v>152</v>
      </c>
      <c r="K54" s="11"/>
      <c r="L54" s="11"/>
      <c r="M54" s="11"/>
      <c r="N54" s="11"/>
      <c r="O54" s="11"/>
      <c r="P54" s="11"/>
      <c r="Q54" s="11"/>
      <c r="R54" s="11"/>
    </row>
    <row r="55" spans="1:18" s="10" customFormat="1" ht="33.75">
      <c r="A55" s="5">
        <f t="shared" si="4"/>
        <v>26</v>
      </c>
      <c r="B55" s="1">
        <v>44</v>
      </c>
      <c r="C55" s="5" t="s">
        <v>89</v>
      </c>
      <c r="D55" s="2" t="s">
        <v>65</v>
      </c>
      <c r="E55" s="2" t="s">
        <v>66</v>
      </c>
      <c r="F55" s="5" t="s">
        <v>133</v>
      </c>
      <c r="G55" s="6">
        <v>1984900</v>
      </c>
      <c r="H55" s="6">
        <v>1587900</v>
      </c>
      <c r="I55" s="6">
        <f t="shared" si="1"/>
        <v>61891109.92</v>
      </c>
      <c r="J55" s="2" t="s">
        <v>152</v>
      </c>
      <c r="K55" s="11"/>
      <c r="L55" s="11"/>
      <c r="M55" s="11"/>
      <c r="N55" s="11"/>
      <c r="O55" s="11"/>
      <c r="P55" s="11"/>
      <c r="Q55" s="11"/>
      <c r="R55" s="11"/>
    </row>
    <row r="56" s="10" customFormat="1" ht="12.75">
      <c r="K56" s="13" t="s">
        <v>166</v>
      </c>
    </row>
    <row r="57" s="10" customFormat="1" ht="12.75">
      <c r="K57" s="14"/>
    </row>
    <row r="58" s="10" customFormat="1" ht="12.75">
      <c r="K58" s="13" t="s">
        <v>167</v>
      </c>
    </row>
    <row r="59" s="10" customFormat="1" ht="12.75">
      <c r="K59" s="14"/>
    </row>
    <row r="60" s="10" customFormat="1" ht="12.75">
      <c r="K60" s="13" t="s">
        <v>168</v>
      </c>
    </row>
    <row r="61" s="10" customFormat="1" ht="12.75">
      <c r="K61" s="14"/>
    </row>
    <row r="62" s="10" customFormat="1" ht="12.75">
      <c r="K62" s="13" t="s">
        <v>169</v>
      </c>
    </row>
    <row r="63" ht="12.75">
      <c r="K63" s="14"/>
    </row>
    <row r="64" ht="12.75">
      <c r="K64" s="13" t="s">
        <v>170</v>
      </c>
    </row>
    <row r="65" ht="12.75">
      <c r="K65" s="14"/>
    </row>
    <row r="66" ht="12.75">
      <c r="K66" s="13" t="s">
        <v>171</v>
      </c>
    </row>
    <row r="67" ht="12.75">
      <c r="K67" s="14"/>
    </row>
    <row r="68" ht="12.75">
      <c r="K68" s="13" t="s">
        <v>172</v>
      </c>
    </row>
  </sheetData>
  <printOptions gridLines="1" horizontalCentered="1"/>
  <pageMargins left="0.15748031496062992" right="0.34" top="0.7086614173228347" bottom="0.5511811023622047" header="0.2362204724409449" footer="0.2362204724409449"/>
  <pageSetup horizontalDpi="300" verticalDpi="300" orientation="landscape" paperSize="9" scale="80" r:id="rId1"/>
  <headerFooter alignWithMargins="0">
    <oddHeader>&amp;CProgetti Piloti
Progetti proposti per ciascuna Area Tematica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2006-02-21T14:28:52Z</cp:lastPrinted>
  <dcterms:created xsi:type="dcterms:W3CDTF">2005-10-19T08:54:32Z</dcterms:created>
  <dcterms:modified xsi:type="dcterms:W3CDTF">2006-02-21T14:29:40Z</dcterms:modified>
  <cp:category/>
  <cp:version/>
  <cp:contentType/>
  <cp:contentStatus/>
</cp:coreProperties>
</file>